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8515" windowHeight="12090"/>
  </bookViews>
  <sheets>
    <sheet name="Feuil1" sheetId="1" r:id="rId1"/>
    <sheet name="Feuil2" sheetId="2" r:id="rId2"/>
    <sheet name="Feuil3" sheetId="3" r:id="rId3"/>
  </sheets>
  <definedNames>
    <definedName name="_xlnm.Print_Titles" localSheetId="0">Feuil1!$1:$1</definedName>
    <definedName name="_xlnm.Print_Area" localSheetId="0">Feuil1!$A$1:$Q$122</definedName>
  </definedNames>
  <calcPr calcId="145621"/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3" i="1"/>
  <c r="C14" i="1"/>
  <c r="C15" i="1"/>
  <c r="C19" i="1"/>
  <c r="C20" i="1"/>
  <c r="C24" i="1"/>
  <c r="C25" i="1"/>
  <c r="C29" i="1"/>
  <c r="C30" i="1"/>
  <c r="C31" i="1"/>
  <c r="C37" i="1"/>
  <c r="C38" i="1"/>
  <c r="C39" i="1"/>
  <c r="C40" i="1"/>
  <c r="C44" i="1"/>
  <c r="C45" i="1"/>
  <c r="C46" i="1"/>
  <c r="C49" i="1"/>
  <c r="C50" i="1"/>
  <c r="C54" i="1"/>
  <c r="C55" i="1"/>
  <c r="C59" i="1"/>
  <c r="C60" i="1"/>
  <c r="C66" i="1"/>
  <c r="C67" i="1"/>
  <c r="C68" i="1"/>
  <c r="C69" i="1"/>
  <c r="C73" i="1"/>
  <c r="C74" i="1"/>
  <c r="C75" i="1"/>
  <c r="C76" i="1"/>
  <c r="C82" i="1"/>
  <c r="C83" i="1"/>
  <c r="C84" i="1"/>
  <c r="C85" i="1"/>
  <c r="C89" i="1"/>
  <c r="C90" i="1"/>
  <c r="C91" i="1"/>
  <c r="C92" i="1"/>
  <c r="C98" i="1"/>
  <c r="C99" i="1"/>
  <c r="C103" i="1"/>
  <c r="C104" i="1"/>
  <c r="C105" i="1"/>
  <c r="C106" i="1"/>
  <c r="C107" i="1"/>
  <c r="C108" i="1"/>
  <c r="C112" i="1"/>
  <c r="C113" i="1"/>
  <c r="C114" i="1"/>
  <c r="C115" i="1"/>
  <c r="C116" i="1"/>
  <c r="C117" i="1"/>
  <c r="C118" i="1"/>
  <c r="C119" i="1"/>
  <c r="C120" i="1"/>
  <c r="C121" i="1"/>
  <c r="C5" i="1"/>
  <c r="K122" i="1"/>
  <c r="C122" i="1" s="1"/>
  <c r="K109" i="1"/>
  <c r="C109" i="1" s="1"/>
  <c r="K100" i="1"/>
  <c r="C100" i="1" s="1"/>
  <c r="K93" i="1"/>
  <c r="C93" i="1" s="1"/>
  <c r="K86" i="1"/>
  <c r="C86" i="1" s="1"/>
  <c r="K77" i="1"/>
  <c r="C77" i="1" s="1"/>
  <c r="K70" i="1"/>
  <c r="C70" i="1" s="1"/>
  <c r="K61" i="1"/>
  <c r="C61" i="1" s="1"/>
  <c r="K56" i="1"/>
  <c r="C56" i="1" s="1"/>
  <c r="K51" i="1"/>
  <c r="C51" i="1" s="1"/>
  <c r="K46" i="1"/>
  <c r="K41" i="1"/>
  <c r="C41" i="1" s="1"/>
  <c r="K32" i="1"/>
  <c r="C32" i="1" s="1"/>
  <c r="K26" i="1"/>
  <c r="C26" i="1" s="1"/>
  <c r="K21" i="1"/>
  <c r="C21" i="1" s="1"/>
  <c r="K16" i="1"/>
  <c r="C16" i="1" s="1"/>
  <c r="K10" i="1"/>
  <c r="G32" i="1"/>
  <c r="O70" i="1" l="1"/>
  <c r="G77" i="1"/>
  <c r="G70" i="1"/>
  <c r="E86" i="1"/>
  <c r="Q122" i="1" l="1"/>
  <c r="Q109" i="1"/>
  <c r="Q100" i="1"/>
  <c r="Q93" i="1"/>
  <c r="Q86" i="1"/>
  <c r="Q77" i="1"/>
  <c r="Q70" i="1"/>
  <c r="Q61" i="1"/>
  <c r="Q56" i="1"/>
  <c r="Q51" i="1"/>
  <c r="Q46" i="1"/>
  <c r="Q41" i="1"/>
  <c r="Q32" i="1"/>
  <c r="Q26" i="1"/>
  <c r="Q21" i="1"/>
  <c r="Q16" i="1"/>
  <c r="Q10" i="1"/>
  <c r="O122" i="1"/>
  <c r="O109" i="1"/>
  <c r="O100" i="1"/>
  <c r="O93" i="1"/>
  <c r="O86" i="1"/>
  <c r="O77" i="1"/>
  <c r="O61" i="1"/>
  <c r="O56" i="1"/>
  <c r="O51" i="1"/>
  <c r="O46" i="1"/>
  <c r="O41" i="1"/>
  <c r="O32" i="1"/>
  <c r="O26" i="1"/>
  <c r="O21" i="1"/>
  <c r="O16" i="1"/>
  <c r="O10" i="1"/>
  <c r="M122" i="1"/>
  <c r="M109" i="1"/>
  <c r="M100" i="1"/>
  <c r="M93" i="1"/>
  <c r="M86" i="1"/>
  <c r="M77" i="1"/>
  <c r="M70" i="1"/>
  <c r="M61" i="1"/>
  <c r="M56" i="1"/>
  <c r="M51" i="1"/>
  <c r="M46" i="1"/>
  <c r="M41" i="1"/>
  <c r="M32" i="1"/>
  <c r="M26" i="1"/>
  <c r="M21" i="1"/>
  <c r="M16" i="1"/>
  <c r="M10" i="1"/>
  <c r="I122" i="1"/>
  <c r="I109" i="1"/>
  <c r="I100" i="1"/>
  <c r="I93" i="1"/>
  <c r="I86" i="1"/>
  <c r="I77" i="1"/>
  <c r="I70" i="1"/>
  <c r="I61" i="1"/>
  <c r="I56" i="1"/>
  <c r="I51" i="1"/>
  <c r="I46" i="1"/>
  <c r="I41" i="1"/>
  <c r="I32" i="1"/>
  <c r="I26" i="1"/>
  <c r="I21" i="1"/>
  <c r="I16" i="1"/>
  <c r="I10" i="1"/>
  <c r="G122" i="1"/>
  <c r="G109" i="1"/>
  <c r="G100" i="1"/>
  <c r="G93" i="1"/>
  <c r="G86" i="1"/>
  <c r="G61" i="1"/>
  <c r="G56" i="1"/>
  <c r="G51" i="1"/>
  <c r="G46" i="1"/>
  <c r="G41" i="1"/>
  <c r="G26" i="1"/>
  <c r="G21" i="1"/>
  <c r="G16" i="1"/>
  <c r="G10" i="1"/>
  <c r="E122" i="1"/>
  <c r="E109" i="1"/>
  <c r="E100" i="1"/>
  <c r="E93" i="1"/>
  <c r="E77" i="1"/>
  <c r="E70" i="1"/>
  <c r="E61" i="1"/>
  <c r="E56" i="1"/>
  <c r="E51" i="1"/>
  <c r="E46" i="1"/>
  <c r="E41" i="1"/>
  <c r="E32" i="1"/>
  <c r="E26" i="1"/>
  <c r="E21" i="1"/>
  <c r="E16" i="1"/>
  <c r="E10" i="1"/>
</calcChain>
</file>

<file path=xl/sharedStrings.xml><?xml version="1.0" encoding="utf-8"?>
<sst xmlns="http://schemas.openxmlformats.org/spreadsheetml/2006/main" count="501" uniqueCount="75">
  <si>
    <t>Les circulations et usages</t>
  </si>
  <si>
    <t>Quelle place souhaitez-vous donner aux véhicules motorisés ?</t>
  </si>
  <si>
    <t>Résultats en %</t>
  </si>
  <si>
    <t>Nb de réponses</t>
  </si>
  <si>
    <t>Supprimée en permanence</t>
  </si>
  <si>
    <t>Supprimée ponctuellement</t>
  </si>
  <si>
    <t>Diminuée</t>
  </si>
  <si>
    <t>Conservée</t>
  </si>
  <si>
    <t>Augmentée</t>
  </si>
  <si>
    <t>Total</t>
  </si>
  <si>
    <t xml:space="preserve">En cas de circulation, quelle vitesse souhaitez-vous ? </t>
  </si>
  <si>
    <t>10 km/h</t>
  </si>
  <si>
    <t>20 km/h</t>
  </si>
  <si>
    <t>30 km/h</t>
  </si>
  <si>
    <t>Quelle place souhaitez-vous donner à la circulation des vélos ?</t>
  </si>
  <si>
    <t>Conservée (aucune voie ni piste cyclable)</t>
  </si>
  <si>
    <t>Quelle place souhaitez-vous donner aux piétons ?</t>
  </si>
  <si>
    <t>Quels aménagements des trottoirs souhaitez-vous ?</t>
  </si>
  <si>
    <t>Agrandis et surélevés par rapport à la chaussée, comme actuellement</t>
  </si>
  <si>
    <t>Agrandis mais mis au même niveau que la chaussée</t>
  </si>
  <si>
    <t>Conserver les trottoirs existants</t>
  </si>
  <si>
    <t>Le stationnement</t>
  </si>
  <si>
    <t>Quel espace souhaitez-vous donner au stationnement des automobiles ?</t>
  </si>
  <si>
    <t>Supprimé</t>
  </si>
  <si>
    <t>Diminué</t>
  </si>
  <si>
    <t>Conservé (45 places)</t>
  </si>
  <si>
    <t>Augmenté</t>
  </si>
  <si>
    <t>Quel espace souhaitez-vous donner au stationnement pour les 2 roues motorisés ?</t>
  </si>
  <si>
    <t>Conservé (0 place)</t>
  </si>
  <si>
    <t>Quel espace souhaitez-vous donner au stationnement pour les vélos ?</t>
  </si>
  <si>
    <t>Quel espace souhaitez-vous donner au stationnement pour les PMR ?</t>
  </si>
  <si>
    <t>Conservé (2 places)</t>
  </si>
  <si>
    <t>Quel espace souhaitez-vous donner au stationnement pour les livraisons ?</t>
  </si>
  <si>
    <t>Conservé (2 espaces)</t>
  </si>
  <si>
    <t>Équipements urbains</t>
  </si>
  <si>
    <t>Quel espace pour les corbeilles à papier souhaitez-vous donner sur les trottoirs ?</t>
  </si>
  <si>
    <t>Conservé</t>
  </si>
  <si>
    <t>Quel espace pour les chaises / bancs souhaitez-vous donner sur les trottoirs ?</t>
  </si>
  <si>
    <t>Conservé (4 chaises)</t>
  </si>
  <si>
    <t>La végétation</t>
  </si>
  <si>
    <t>Quelle place souhaitez-vous donner aux arbres sur la rue ?</t>
  </si>
  <si>
    <t>Supprimée</t>
  </si>
  <si>
    <t>Quelle place souhaitez-vous donner aux jardinières sur barrière le long des trottoirs ?</t>
  </si>
  <si>
    <t>Informations complémentaires</t>
  </si>
  <si>
    <t>Vous êtes :</t>
  </si>
  <si>
    <t>Un homme</t>
  </si>
  <si>
    <t>Une femme</t>
  </si>
  <si>
    <t>Quel est votre âge ?</t>
  </si>
  <si>
    <t>Moins de 16 ans</t>
  </si>
  <si>
    <t>16 – 25 ans</t>
  </si>
  <si>
    <t>26 – 35 ans</t>
  </si>
  <si>
    <t>35 – 45 ans</t>
  </si>
  <si>
    <t>45 – 60 ans</t>
  </si>
  <si>
    <t>Plus de 60 ans</t>
  </si>
  <si>
    <t>Dans quel quartier habitez-vous ?</t>
  </si>
  <si>
    <t>Quartier La Fontaine / Parc de Sceaux/ Croix de Berny</t>
  </si>
  <si>
    <t>Quartier Velpeau /Fenzy / Léon Blum</t>
  </si>
  <si>
    <t>Quartier Centre-ville / Rue Mounié / rue Jean Moulin</t>
  </si>
  <si>
    <t>Quartier Centre-ville / Saint-Saturnin</t>
  </si>
  <si>
    <t>Quartier Coulée verte</t>
  </si>
  <si>
    <t>Quartier Paul Bert</t>
  </si>
  <si>
    <t>Quartier des Fleurs/Guillebaud/Beauvallon</t>
  </si>
  <si>
    <t>Quartier des Rabats</t>
  </si>
  <si>
    <t>Quartier Pajeaud</t>
  </si>
  <si>
    <t>Quartier du Noyer Doré</t>
  </si>
  <si>
    <t>Questions</t>
  </si>
  <si>
    <t>Total : 5215</t>
  </si>
  <si>
    <t>Moins de 16 ans : 32</t>
  </si>
  <si>
    <t>45 - 60 ans : 1592</t>
  </si>
  <si>
    <t>Plus de 60 ans : 1683</t>
  </si>
  <si>
    <t>35-45 ans : 1042</t>
  </si>
  <si>
    <t>16-25 ans : 241</t>
  </si>
  <si>
    <t>26 - 35 ans : 605</t>
  </si>
  <si>
    <t>Non renseigné : 20</t>
  </si>
  <si>
    <t>Total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</si>
</sst>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sz val="11"/>
      <color rgb="FF000000"/>
      <name val="Calibri"/>
      <family val="2"/>
    </font>
    <font>
      <b/>
      <sz val="11"/>
      <color theme="5"/>
      <name val="Calibri"/>
      <family val="2"/>
    </font>
    <font>
      <b/>
      <sz val="11"/>
      <color rgb="FF000000"/>
      <name val="Calibri"/>
      <family val="2"/>
    </font>
    <font>
      <b/>
      <sz val="10"/>
      <color theme="3"/>
      <name val="Calibri"/>
      <family val="2"/>
    </font>
    <font>
      <b/>
      <sz val="10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1" fillId="0" borderId="4" xfId="1" applyBorder="1" applyAlignment="1">
      <alignment horizontal="center" wrapText="1"/>
    </xf>
    <xf numFmtId="0" fontId="1" fillId="0" borderId="5" xfId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4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2" fontId="1" fillId="0" borderId="4" xfId="1" applyNumberFormat="1" applyBorder="1" applyAlignment="1">
      <alignment horizontal="center" wrapText="1"/>
    </xf>
    <xf numFmtId="0" fontId="2" fillId="0" borderId="7" xfId="1" applyFont="1" applyBorder="1" applyAlignment="1">
      <alignment horizontal="center"/>
    </xf>
    <xf numFmtId="49" fontId="5" fillId="0" borderId="1" xfId="1" applyNumberFormat="1" applyFont="1" applyBorder="1" applyAlignment="1">
      <alignment horizontal="center" vertical="top" wrapText="1"/>
    </xf>
    <xf numFmtId="0" fontId="3" fillId="0" borderId="10" xfId="1" applyFont="1" applyBorder="1" applyAlignment="1">
      <alignment horizontal="left" wrapText="1"/>
    </xf>
    <xf numFmtId="0" fontId="1" fillId="0" borderId="10" xfId="1" applyBorder="1" applyAlignment="1">
      <alignment horizontal="left" wrapText="1"/>
    </xf>
    <xf numFmtId="0" fontId="4" fillId="0" borderId="10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wrapText="1"/>
    </xf>
    <xf numFmtId="0" fontId="4" fillId="0" borderId="10" xfId="1" applyFont="1" applyBorder="1" applyAlignment="1">
      <alignment horizontal="left" wrapText="1"/>
    </xf>
    <xf numFmtId="0" fontId="2" fillId="0" borderId="11" xfId="1" applyFont="1" applyBorder="1" applyAlignment="1">
      <alignment horizontal="left"/>
    </xf>
    <xf numFmtId="0" fontId="1" fillId="0" borderId="2" xfId="1" applyBorder="1" applyAlignment="1">
      <alignment horizontal="center" wrapText="1"/>
    </xf>
    <xf numFmtId="0" fontId="1" fillId="0" borderId="3" xfId="1" applyBorder="1" applyAlignment="1">
      <alignment horizontal="center" wrapText="1"/>
    </xf>
    <xf numFmtId="0" fontId="1" fillId="0" borderId="7" xfId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5" fillId="0" borderId="8" xfId="1" applyFont="1" applyBorder="1" applyAlignment="1">
      <alignment horizontal="center" vertical="top" wrapText="1"/>
    </xf>
    <xf numFmtId="2" fontId="1" fillId="0" borderId="6" xfId="1" applyNumberForma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22"/>
  <sheetViews>
    <sheetView tabSelected="1" workbookViewId="0">
      <pane ySplit="1" topLeftCell="A95" activePane="bottomLeft" state="frozen"/>
      <selection pane="bottomLeft" activeCell="R112" sqref="R112"/>
    </sheetView>
  </sheetViews>
  <sheetFormatPr baseColWidth="10" defaultRowHeight="15" x14ac:dyDescent="0.25"/>
  <cols>
    <col min="1" max="1" width="42.28515625" customWidth="1"/>
    <col min="2" max="2" width="15.42578125" customWidth="1"/>
    <col min="3" max="3" width="16.28515625" customWidth="1"/>
    <col min="4" max="4" width="14.85546875" customWidth="1"/>
    <col min="5" max="5" width="14.5703125" customWidth="1"/>
    <col min="6" max="6" width="14.7109375" customWidth="1"/>
    <col min="7" max="7" width="15.42578125" customWidth="1"/>
    <col min="8" max="8" width="14.28515625" customWidth="1"/>
    <col min="9" max="11" width="15.42578125" customWidth="1"/>
    <col min="12" max="12" width="14" customWidth="1"/>
    <col min="13" max="13" width="16.5703125" customWidth="1"/>
    <col min="14" max="14" width="15.7109375" customWidth="1"/>
    <col min="15" max="15" width="15" customWidth="1"/>
    <col min="16" max="16" width="15.7109375" customWidth="1"/>
    <col min="17" max="17" width="15.85546875" customWidth="1"/>
  </cols>
  <sheetData>
    <row r="1" spans="1:69" s="1" customFormat="1" ht="33.75" customHeight="1" thickBot="1" x14ac:dyDescent="0.3">
      <c r="A1" s="12" t="s">
        <v>65</v>
      </c>
      <c r="B1" s="26" t="s">
        <v>66</v>
      </c>
      <c r="C1" s="24"/>
      <c r="D1" s="23" t="s">
        <v>67</v>
      </c>
      <c r="E1" s="24"/>
      <c r="F1" s="23" t="s">
        <v>71</v>
      </c>
      <c r="G1" s="24"/>
      <c r="H1" s="23" t="s">
        <v>72</v>
      </c>
      <c r="I1" s="24"/>
      <c r="J1" s="23" t="s">
        <v>70</v>
      </c>
      <c r="K1" s="25"/>
      <c r="L1" s="23" t="s">
        <v>68</v>
      </c>
      <c r="M1" s="24"/>
      <c r="N1" s="23" t="s">
        <v>69</v>
      </c>
      <c r="O1" s="24"/>
      <c r="P1" s="23" t="s">
        <v>73</v>
      </c>
      <c r="Q1" s="24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</row>
    <row r="2" spans="1:69" x14ac:dyDescent="0.25">
      <c r="A2" s="13" t="s">
        <v>0</v>
      </c>
      <c r="B2" s="19"/>
      <c r="C2" s="20"/>
      <c r="D2" s="5"/>
      <c r="E2" s="6"/>
      <c r="F2" s="5"/>
      <c r="G2" s="6"/>
      <c r="H2" s="5"/>
      <c r="I2" s="6"/>
      <c r="J2" s="22"/>
      <c r="K2" s="22"/>
      <c r="L2" s="5"/>
      <c r="M2" s="6"/>
      <c r="N2" s="5"/>
      <c r="O2" s="6"/>
      <c r="P2" s="5"/>
      <c r="Q2" s="6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</row>
    <row r="3" spans="1:69" x14ac:dyDescent="0.25">
      <c r="A3" s="14"/>
      <c r="B3" s="3"/>
      <c r="C3" s="4"/>
      <c r="D3" s="5"/>
      <c r="E3" s="6"/>
      <c r="F3" s="5"/>
      <c r="G3" s="6"/>
      <c r="H3" s="5"/>
      <c r="I3" s="6"/>
      <c r="J3" s="22"/>
      <c r="K3" s="22"/>
      <c r="L3" s="5"/>
      <c r="M3" s="6"/>
      <c r="N3" s="5"/>
      <c r="O3" s="6"/>
      <c r="P3" s="5"/>
      <c r="Q3" s="6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</row>
    <row r="4" spans="1:69" ht="30" x14ac:dyDescent="0.25">
      <c r="A4" s="15" t="s">
        <v>1</v>
      </c>
      <c r="B4" s="8" t="s">
        <v>2</v>
      </c>
      <c r="C4" s="9" t="s">
        <v>3</v>
      </c>
      <c r="D4" s="8" t="s">
        <v>2</v>
      </c>
      <c r="E4" s="9" t="s">
        <v>3</v>
      </c>
      <c r="F4" s="8" t="s">
        <v>2</v>
      </c>
      <c r="G4" s="9" t="s">
        <v>3</v>
      </c>
      <c r="H4" s="8" t="s">
        <v>2</v>
      </c>
      <c r="I4" s="9" t="s">
        <v>3</v>
      </c>
      <c r="J4" s="8" t="s">
        <v>2</v>
      </c>
      <c r="K4" s="9" t="s">
        <v>3</v>
      </c>
      <c r="L4" s="8" t="s">
        <v>2</v>
      </c>
      <c r="M4" s="9" t="s">
        <v>3</v>
      </c>
      <c r="N4" s="8" t="s">
        <v>2</v>
      </c>
      <c r="O4" s="9" t="s">
        <v>3</v>
      </c>
      <c r="P4" s="8" t="s">
        <v>2</v>
      </c>
      <c r="Q4" s="9" t="s">
        <v>3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</row>
    <row r="5" spans="1:69" x14ac:dyDescent="0.25">
      <c r="A5" s="16" t="s">
        <v>4</v>
      </c>
      <c r="B5" s="10">
        <v>39.016393442622949</v>
      </c>
      <c r="C5" s="4">
        <f>SUM(E5,G5,I5,K5,M5,O5,Q5)</f>
        <v>2023</v>
      </c>
      <c r="D5" s="10">
        <v>43.75</v>
      </c>
      <c r="E5" s="4">
        <v>14</v>
      </c>
      <c r="F5" s="10">
        <v>43.98</v>
      </c>
      <c r="G5" s="4">
        <v>106</v>
      </c>
      <c r="H5" s="10">
        <v>43.97</v>
      </c>
      <c r="I5" s="4">
        <v>266</v>
      </c>
      <c r="J5" s="10">
        <v>45.05</v>
      </c>
      <c r="K5" s="4">
        <v>469</v>
      </c>
      <c r="L5" s="10">
        <v>37.64</v>
      </c>
      <c r="M5" s="4">
        <v>597</v>
      </c>
      <c r="N5" s="10">
        <v>33.92</v>
      </c>
      <c r="O5" s="4">
        <v>563</v>
      </c>
      <c r="P5" s="10">
        <v>40</v>
      </c>
      <c r="Q5" s="4">
        <v>8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</row>
    <row r="6" spans="1:69" x14ac:dyDescent="0.25">
      <c r="A6" s="16" t="s">
        <v>5</v>
      </c>
      <c r="B6" s="10">
        <v>12.401157184185148</v>
      </c>
      <c r="C6" s="4">
        <f t="shared" ref="C6:C69" si="0">SUM(E6,G6,I6,K6,M6,O6,Q6)</f>
        <v>643</v>
      </c>
      <c r="D6" s="10">
        <v>6.25</v>
      </c>
      <c r="E6" s="4">
        <v>2</v>
      </c>
      <c r="F6" s="10">
        <v>13.69</v>
      </c>
      <c r="G6" s="4">
        <v>33</v>
      </c>
      <c r="H6" s="10">
        <v>13.88</v>
      </c>
      <c r="I6" s="4">
        <v>84</v>
      </c>
      <c r="J6" s="10">
        <v>12.49</v>
      </c>
      <c r="K6" s="4">
        <v>130</v>
      </c>
      <c r="L6" s="10">
        <v>14.31</v>
      </c>
      <c r="M6" s="4">
        <v>227</v>
      </c>
      <c r="N6" s="10">
        <v>9.82</v>
      </c>
      <c r="O6" s="4">
        <v>163</v>
      </c>
      <c r="P6" s="10">
        <v>20</v>
      </c>
      <c r="Q6" s="4">
        <v>4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</row>
    <row r="7" spans="1:69" x14ac:dyDescent="0.25">
      <c r="A7" s="16" t="s">
        <v>6</v>
      </c>
      <c r="B7" s="10">
        <v>25.168756027000967</v>
      </c>
      <c r="C7" s="4">
        <f t="shared" si="0"/>
        <v>1305</v>
      </c>
      <c r="D7" s="10">
        <v>40.630000000000003</v>
      </c>
      <c r="E7" s="4">
        <v>13</v>
      </c>
      <c r="F7" s="10">
        <v>21.58</v>
      </c>
      <c r="G7" s="4">
        <v>52</v>
      </c>
      <c r="H7" s="10">
        <v>20</v>
      </c>
      <c r="I7" s="4">
        <v>121</v>
      </c>
      <c r="J7" s="10">
        <v>21.42</v>
      </c>
      <c r="K7" s="4">
        <v>223</v>
      </c>
      <c r="L7" s="10">
        <v>26.04</v>
      </c>
      <c r="M7" s="4">
        <v>413</v>
      </c>
      <c r="N7" s="10">
        <v>28.92</v>
      </c>
      <c r="O7" s="4">
        <v>480</v>
      </c>
      <c r="P7" s="10">
        <v>15</v>
      </c>
      <c r="Q7" s="4">
        <v>3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</row>
    <row r="8" spans="1:69" x14ac:dyDescent="0.25">
      <c r="A8" s="16" t="s">
        <v>7</v>
      </c>
      <c r="B8" s="10">
        <v>21.369334619093539</v>
      </c>
      <c r="C8" s="4">
        <f t="shared" si="0"/>
        <v>1108</v>
      </c>
      <c r="D8" s="10">
        <v>9.3800000000000008</v>
      </c>
      <c r="E8" s="4">
        <v>3</v>
      </c>
      <c r="F8" s="10">
        <v>18.260000000000002</v>
      </c>
      <c r="G8" s="4">
        <v>44</v>
      </c>
      <c r="H8" s="10">
        <v>19.670000000000002</v>
      </c>
      <c r="I8" s="4">
        <v>119</v>
      </c>
      <c r="J8" s="10">
        <v>17.579999999999998</v>
      </c>
      <c r="K8" s="4">
        <v>183</v>
      </c>
      <c r="L8" s="10">
        <v>20.18</v>
      </c>
      <c r="M8" s="4">
        <v>320</v>
      </c>
      <c r="N8" s="10">
        <v>26.14</v>
      </c>
      <c r="O8" s="4">
        <v>434</v>
      </c>
      <c r="P8" s="10">
        <v>25</v>
      </c>
      <c r="Q8" s="4">
        <v>5</v>
      </c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</row>
    <row r="9" spans="1:69" x14ac:dyDescent="0.25">
      <c r="A9" s="16" t="s">
        <v>8</v>
      </c>
      <c r="B9" s="10">
        <v>2.0443587270973964</v>
      </c>
      <c r="C9" s="4">
        <f t="shared" si="0"/>
        <v>106</v>
      </c>
      <c r="D9" s="10">
        <v>0</v>
      </c>
      <c r="E9" s="4">
        <v>0</v>
      </c>
      <c r="F9" s="10">
        <v>2.4900000000000002</v>
      </c>
      <c r="G9" s="4">
        <v>6</v>
      </c>
      <c r="H9" s="10">
        <v>2.48</v>
      </c>
      <c r="I9" s="4">
        <v>15</v>
      </c>
      <c r="J9" s="10">
        <v>3.46</v>
      </c>
      <c r="K9" s="4">
        <v>36</v>
      </c>
      <c r="L9" s="10">
        <v>1.83</v>
      </c>
      <c r="M9" s="4">
        <v>29</v>
      </c>
      <c r="N9" s="10">
        <v>1.2</v>
      </c>
      <c r="O9" s="4">
        <v>20</v>
      </c>
      <c r="P9" s="10">
        <v>0</v>
      </c>
      <c r="Q9" s="4">
        <v>0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</row>
    <row r="10" spans="1:69" x14ac:dyDescent="0.25">
      <c r="A10" s="14"/>
      <c r="B10" s="10" t="s">
        <v>74</v>
      </c>
      <c r="C10" s="4">
        <f t="shared" si="0"/>
        <v>5185</v>
      </c>
      <c r="D10" s="10" t="s">
        <v>74</v>
      </c>
      <c r="E10" s="4">
        <f t="shared" ref="D10:Q10" si="1">SUM(E5,E6,E7,E8,E9)</f>
        <v>32</v>
      </c>
      <c r="F10" s="10" t="s">
        <v>74</v>
      </c>
      <c r="G10" s="4">
        <f t="shared" si="1"/>
        <v>241</v>
      </c>
      <c r="H10" s="10" t="s">
        <v>74</v>
      </c>
      <c r="I10" s="4">
        <f t="shared" si="1"/>
        <v>605</v>
      </c>
      <c r="J10" s="10" t="s">
        <v>74</v>
      </c>
      <c r="K10" s="4">
        <f t="shared" ref="J10:K10" si="2">SUM(K5,K6,K7,K8,K9)</f>
        <v>1041</v>
      </c>
      <c r="L10" s="10" t="s">
        <v>74</v>
      </c>
      <c r="M10" s="4">
        <f t="shared" si="1"/>
        <v>1586</v>
      </c>
      <c r="N10" s="10" t="s">
        <v>74</v>
      </c>
      <c r="O10" s="4">
        <f t="shared" si="1"/>
        <v>1660</v>
      </c>
      <c r="P10" s="10" t="s">
        <v>74</v>
      </c>
      <c r="Q10" s="4">
        <f t="shared" si="1"/>
        <v>20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</row>
    <row r="11" spans="1:69" x14ac:dyDescent="0.25">
      <c r="A11" s="14"/>
      <c r="B11" s="3"/>
      <c r="C11" s="4"/>
      <c r="D11" s="3"/>
      <c r="E11" s="4"/>
      <c r="F11" s="3"/>
      <c r="G11" s="4"/>
      <c r="H11" s="3"/>
      <c r="I11" s="4"/>
      <c r="J11" s="3"/>
      <c r="K11" s="4"/>
      <c r="L11" s="3"/>
      <c r="M11" s="4"/>
      <c r="N11" s="3"/>
      <c r="O11" s="4"/>
      <c r="P11" s="3"/>
      <c r="Q11" s="4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</row>
    <row r="12" spans="1:69" ht="30" x14ac:dyDescent="0.25">
      <c r="A12" s="15" t="s">
        <v>10</v>
      </c>
      <c r="B12" s="8" t="s">
        <v>2</v>
      </c>
      <c r="C12" s="9" t="s">
        <v>3</v>
      </c>
      <c r="D12" s="8" t="s">
        <v>2</v>
      </c>
      <c r="E12" s="9" t="s">
        <v>3</v>
      </c>
      <c r="F12" s="8" t="s">
        <v>2</v>
      </c>
      <c r="G12" s="9" t="s">
        <v>3</v>
      </c>
      <c r="H12" s="8" t="s">
        <v>2</v>
      </c>
      <c r="I12" s="9" t="s">
        <v>3</v>
      </c>
      <c r="J12" s="8" t="s">
        <v>2</v>
      </c>
      <c r="K12" s="9" t="s">
        <v>3</v>
      </c>
      <c r="L12" s="8" t="s">
        <v>2</v>
      </c>
      <c r="M12" s="9" t="s">
        <v>3</v>
      </c>
      <c r="N12" s="8" t="s">
        <v>2</v>
      </c>
      <c r="O12" s="9" t="s">
        <v>3</v>
      </c>
      <c r="P12" s="8" t="s">
        <v>2</v>
      </c>
      <c r="Q12" s="9" t="s">
        <v>3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</row>
    <row r="13" spans="1:69" x14ac:dyDescent="0.25">
      <c r="A13" s="14" t="s">
        <v>11</v>
      </c>
      <c r="B13" s="10">
        <v>23.376353039134052</v>
      </c>
      <c r="C13" s="4">
        <f t="shared" si="0"/>
        <v>1123</v>
      </c>
      <c r="D13" s="10">
        <v>38.71</v>
      </c>
      <c r="E13" s="4">
        <v>12</v>
      </c>
      <c r="F13" s="10">
        <v>25.63</v>
      </c>
      <c r="G13" s="4">
        <v>61</v>
      </c>
      <c r="H13" s="10">
        <v>26.11</v>
      </c>
      <c r="I13" s="4">
        <v>153</v>
      </c>
      <c r="J13" s="10">
        <v>28.97</v>
      </c>
      <c r="K13" s="4">
        <v>281</v>
      </c>
      <c r="L13" s="10">
        <v>21.3</v>
      </c>
      <c r="M13" s="4">
        <v>307</v>
      </c>
      <c r="N13" s="10">
        <v>20</v>
      </c>
      <c r="O13" s="4">
        <v>304</v>
      </c>
      <c r="P13" s="10">
        <v>27.78</v>
      </c>
      <c r="Q13" s="4">
        <v>5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</row>
    <row r="14" spans="1:69" x14ac:dyDescent="0.25">
      <c r="A14" s="16" t="s">
        <v>12</v>
      </c>
      <c r="B14" s="10">
        <v>34.59616985845129</v>
      </c>
      <c r="C14" s="4">
        <f t="shared" si="0"/>
        <v>1662</v>
      </c>
      <c r="D14" s="10">
        <v>38.71</v>
      </c>
      <c r="E14" s="4">
        <v>12</v>
      </c>
      <c r="F14" s="10">
        <v>34.869999999999997</v>
      </c>
      <c r="G14" s="4">
        <v>83</v>
      </c>
      <c r="H14" s="10">
        <v>30.38</v>
      </c>
      <c r="I14" s="4">
        <v>178</v>
      </c>
      <c r="J14" s="10">
        <v>31.24</v>
      </c>
      <c r="K14" s="4">
        <v>303</v>
      </c>
      <c r="L14" s="10">
        <v>33.520000000000003</v>
      </c>
      <c r="M14" s="4">
        <v>483</v>
      </c>
      <c r="N14" s="10">
        <v>39.54</v>
      </c>
      <c r="O14" s="4">
        <v>601</v>
      </c>
      <c r="P14" s="10">
        <v>11.11</v>
      </c>
      <c r="Q14" s="4">
        <v>2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</row>
    <row r="15" spans="1:69" x14ac:dyDescent="0.25">
      <c r="A15" s="16" t="s">
        <v>13</v>
      </c>
      <c r="B15" s="10">
        <v>42.027477102414657</v>
      </c>
      <c r="C15" s="4">
        <f t="shared" si="0"/>
        <v>2019</v>
      </c>
      <c r="D15" s="10">
        <v>22.58</v>
      </c>
      <c r="E15" s="4">
        <v>7</v>
      </c>
      <c r="F15" s="10">
        <v>39.5</v>
      </c>
      <c r="G15" s="4">
        <v>94</v>
      </c>
      <c r="H15" s="10">
        <v>43.52</v>
      </c>
      <c r="I15" s="4">
        <v>255</v>
      </c>
      <c r="J15" s="10">
        <v>39.79</v>
      </c>
      <c r="K15" s="4">
        <v>386</v>
      </c>
      <c r="L15" s="10">
        <v>45.18</v>
      </c>
      <c r="M15" s="4">
        <v>651</v>
      </c>
      <c r="N15" s="10">
        <v>40.46</v>
      </c>
      <c r="O15" s="4">
        <v>615</v>
      </c>
      <c r="P15" s="10">
        <v>61.11</v>
      </c>
      <c r="Q15" s="4">
        <v>11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</row>
    <row r="16" spans="1:69" x14ac:dyDescent="0.25">
      <c r="A16" s="14"/>
      <c r="B16" s="10" t="s">
        <v>74</v>
      </c>
      <c r="C16" s="4">
        <f t="shared" si="0"/>
        <v>4804</v>
      </c>
      <c r="D16" s="10" t="s">
        <v>74</v>
      </c>
      <c r="E16" s="4">
        <f t="shared" ref="D16:Q16" si="3">SUM(E13,E14,E15)</f>
        <v>31</v>
      </c>
      <c r="F16" s="10" t="s">
        <v>74</v>
      </c>
      <c r="G16" s="4">
        <f t="shared" si="3"/>
        <v>238</v>
      </c>
      <c r="H16" s="10" t="s">
        <v>74</v>
      </c>
      <c r="I16" s="4">
        <f t="shared" si="3"/>
        <v>586</v>
      </c>
      <c r="J16" s="10" t="s">
        <v>74</v>
      </c>
      <c r="K16" s="4">
        <f t="shared" ref="J16:K16" si="4">SUM(K13,K14,K15)</f>
        <v>970</v>
      </c>
      <c r="L16" s="10" t="s">
        <v>74</v>
      </c>
      <c r="M16" s="4">
        <f t="shared" si="3"/>
        <v>1441</v>
      </c>
      <c r="N16" s="10" t="s">
        <v>74</v>
      </c>
      <c r="O16" s="4">
        <f t="shared" si="3"/>
        <v>1520</v>
      </c>
      <c r="P16" s="10" t="s">
        <v>74</v>
      </c>
      <c r="Q16" s="4">
        <f t="shared" si="3"/>
        <v>18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</row>
    <row r="17" spans="1:69" x14ac:dyDescent="0.25">
      <c r="A17" s="14"/>
      <c r="B17" s="3"/>
      <c r="C17" s="4"/>
      <c r="D17" s="3"/>
      <c r="E17" s="4"/>
      <c r="F17" s="3"/>
      <c r="G17" s="4"/>
      <c r="H17" s="3"/>
      <c r="I17" s="4"/>
      <c r="J17" s="3"/>
      <c r="K17" s="4"/>
      <c r="L17" s="3"/>
      <c r="M17" s="4"/>
      <c r="N17" s="3"/>
      <c r="O17" s="4"/>
      <c r="P17" s="3"/>
      <c r="Q17" s="4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</row>
    <row r="18" spans="1:69" ht="30" x14ac:dyDescent="0.25">
      <c r="A18" s="15" t="s">
        <v>14</v>
      </c>
      <c r="B18" s="8" t="s">
        <v>2</v>
      </c>
      <c r="C18" s="9" t="s">
        <v>3</v>
      </c>
      <c r="D18" s="8" t="s">
        <v>2</v>
      </c>
      <c r="E18" s="9" t="s">
        <v>3</v>
      </c>
      <c r="F18" s="8" t="s">
        <v>2</v>
      </c>
      <c r="G18" s="9" t="s">
        <v>3</v>
      </c>
      <c r="H18" s="8" t="s">
        <v>2</v>
      </c>
      <c r="I18" s="9" t="s">
        <v>3</v>
      </c>
      <c r="J18" s="8" t="s">
        <v>2</v>
      </c>
      <c r="K18" s="9" t="s">
        <v>3</v>
      </c>
      <c r="L18" s="8" t="s">
        <v>2</v>
      </c>
      <c r="M18" s="9" t="s">
        <v>3</v>
      </c>
      <c r="N18" s="8" t="s">
        <v>2</v>
      </c>
      <c r="O18" s="9" t="s">
        <v>3</v>
      </c>
      <c r="P18" s="8" t="s">
        <v>2</v>
      </c>
      <c r="Q18" s="9" t="s">
        <v>3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</row>
    <row r="19" spans="1:69" x14ac:dyDescent="0.25">
      <c r="A19" s="16" t="s">
        <v>15</v>
      </c>
      <c r="B19" s="10">
        <v>37.575169738118333</v>
      </c>
      <c r="C19" s="4">
        <f t="shared" si="0"/>
        <v>1937</v>
      </c>
      <c r="D19" s="10">
        <v>15.63</v>
      </c>
      <c r="E19" s="4">
        <v>5</v>
      </c>
      <c r="F19" s="10">
        <v>26.56</v>
      </c>
      <c r="G19" s="4">
        <v>64</v>
      </c>
      <c r="H19" s="10">
        <v>26.94</v>
      </c>
      <c r="I19" s="4">
        <v>163</v>
      </c>
      <c r="J19" s="10">
        <v>26.88</v>
      </c>
      <c r="K19" s="4">
        <v>279</v>
      </c>
      <c r="L19" s="10">
        <v>33.25</v>
      </c>
      <c r="M19" s="4">
        <v>524</v>
      </c>
      <c r="N19" s="10">
        <v>54.28</v>
      </c>
      <c r="O19" s="4">
        <v>894</v>
      </c>
      <c r="P19" s="10">
        <v>50</v>
      </c>
      <c r="Q19" s="4">
        <v>8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</row>
    <row r="20" spans="1:69" x14ac:dyDescent="0.25">
      <c r="A20" s="16" t="s">
        <v>8</v>
      </c>
      <c r="B20" s="10">
        <v>62.424830261881667</v>
      </c>
      <c r="C20" s="4">
        <f t="shared" si="0"/>
        <v>3218</v>
      </c>
      <c r="D20" s="10">
        <v>84.38</v>
      </c>
      <c r="E20" s="4">
        <v>27</v>
      </c>
      <c r="F20" s="10">
        <v>73.44</v>
      </c>
      <c r="G20" s="4">
        <v>177</v>
      </c>
      <c r="H20" s="10">
        <v>73.06</v>
      </c>
      <c r="I20" s="4">
        <v>442</v>
      </c>
      <c r="J20" s="10">
        <v>73.12</v>
      </c>
      <c r="K20" s="4">
        <v>759</v>
      </c>
      <c r="L20" s="10">
        <v>66.75</v>
      </c>
      <c r="M20" s="4">
        <v>1052</v>
      </c>
      <c r="N20" s="10">
        <v>45.72</v>
      </c>
      <c r="O20" s="4">
        <v>753</v>
      </c>
      <c r="P20" s="10">
        <v>50</v>
      </c>
      <c r="Q20" s="4">
        <v>8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</row>
    <row r="21" spans="1:69" x14ac:dyDescent="0.25">
      <c r="A21" s="14"/>
      <c r="B21" s="10" t="s">
        <v>74</v>
      </c>
      <c r="C21" s="4">
        <f t="shared" si="0"/>
        <v>5155</v>
      </c>
      <c r="D21" s="10" t="s">
        <v>74</v>
      </c>
      <c r="E21" s="4">
        <f t="shared" ref="D21:Q21" si="5">SUM(E19,E20)</f>
        <v>32</v>
      </c>
      <c r="F21" s="10" t="s">
        <v>74</v>
      </c>
      <c r="G21" s="4">
        <f t="shared" si="5"/>
        <v>241</v>
      </c>
      <c r="H21" s="10" t="s">
        <v>74</v>
      </c>
      <c r="I21" s="4">
        <f t="shared" si="5"/>
        <v>605</v>
      </c>
      <c r="J21" s="10" t="s">
        <v>74</v>
      </c>
      <c r="K21" s="4">
        <f t="shared" ref="J21:K21" si="6">SUM(K19,K20)</f>
        <v>1038</v>
      </c>
      <c r="L21" s="10" t="s">
        <v>74</v>
      </c>
      <c r="M21" s="4">
        <f t="shared" si="5"/>
        <v>1576</v>
      </c>
      <c r="N21" s="10" t="s">
        <v>74</v>
      </c>
      <c r="O21" s="4">
        <f t="shared" si="5"/>
        <v>1647</v>
      </c>
      <c r="P21" s="10" t="s">
        <v>74</v>
      </c>
      <c r="Q21" s="4">
        <f t="shared" si="5"/>
        <v>16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</row>
    <row r="22" spans="1:69" x14ac:dyDescent="0.25">
      <c r="A22" s="14"/>
      <c r="B22" s="3"/>
      <c r="C22" s="4"/>
      <c r="D22" s="3"/>
      <c r="E22" s="4"/>
      <c r="F22" s="3"/>
      <c r="G22" s="4"/>
      <c r="H22" s="3"/>
      <c r="I22" s="4"/>
      <c r="J22" s="3"/>
      <c r="K22" s="4"/>
      <c r="L22" s="3"/>
      <c r="M22" s="4"/>
      <c r="N22" s="3"/>
      <c r="O22" s="4"/>
      <c r="P22" s="3"/>
      <c r="Q22" s="4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</row>
    <row r="23" spans="1:69" ht="30" x14ac:dyDescent="0.25">
      <c r="A23" s="15" t="s">
        <v>16</v>
      </c>
      <c r="B23" s="8" t="s">
        <v>2</v>
      </c>
      <c r="C23" s="9" t="s">
        <v>3</v>
      </c>
      <c r="D23" s="8" t="s">
        <v>2</v>
      </c>
      <c r="E23" s="9" t="s">
        <v>3</v>
      </c>
      <c r="F23" s="8" t="s">
        <v>2</v>
      </c>
      <c r="G23" s="9" t="s">
        <v>3</v>
      </c>
      <c r="H23" s="8" t="s">
        <v>2</v>
      </c>
      <c r="I23" s="9" t="s">
        <v>3</v>
      </c>
      <c r="J23" s="8" t="s">
        <v>2</v>
      </c>
      <c r="K23" s="9" t="s">
        <v>3</v>
      </c>
      <c r="L23" s="8" t="s">
        <v>2</v>
      </c>
      <c r="M23" s="9" t="s">
        <v>3</v>
      </c>
      <c r="N23" s="8" t="s">
        <v>2</v>
      </c>
      <c r="O23" s="9" t="s">
        <v>3</v>
      </c>
      <c r="P23" s="8" t="s">
        <v>2</v>
      </c>
      <c r="Q23" s="9" t="s">
        <v>3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</row>
    <row r="24" spans="1:69" x14ac:dyDescent="0.25">
      <c r="A24" s="16" t="s">
        <v>7</v>
      </c>
      <c r="B24" s="10">
        <v>25.293777692159509</v>
      </c>
      <c r="C24" s="4">
        <f t="shared" si="0"/>
        <v>1313</v>
      </c>
      <c r="D24" s="10">
        <v>21.88</v>
      </c>
      <c r="E24" s="4">
        <v>7</v>
      </c>
      <c r="F24" s="10">
        <v>23.24</v>
      </c>
      <c r="G24" s="4">
        <v>56</v>
      </c>
      <c r="H24" s="10">
        <v>22.81</v>
      </c>
      <c r="I24" s="4">
        <v>138</v>
      </c>
      <c r="J24" s="10">
        <v>20.46</v>
      </c>
      <c r="K24" s="4">
        <v>213</v>
      </c>
      <c r="L24" s="10">
        <v>24.51</v>
      </c>
      <c r="M24" s="4">
        <v>389</v>
      </c>
      <c r="N24" s="10">
        <v>30.16</v>
      </c>
      <c r="O24" s="4">
        <v>503</v>
      </c>
      <c r="P24" s="10">
        <v>41.18</v>
      </c>
      <c r="Q24" s="4">
        <v>7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</row>
    <row r="25" spans="1:69" x14ac:dyDescent="0.25">
      <c r="A25" s="14" t="s">
        <v>8</v>
      </c>
      <c r="B25" s="10">
        <v>74.706222307840491</v>
      </c>
      <c r="C25" s="4">
        <f t="shared" si="0"/>
        <v>3878</v>
      </c>
      <c r="D25" s="10">
        <v>78.13</v>
      </c>
      <c r="E25" s="4">
        <v>25</v>
      </c>
      <c r="F25" s="10">
        <v>76.760000000000005</v>
      </c>
      <c r="G25" s="4">
        <v>185</v>
      </c>
      <c r="H25" s="10">
        <v>77.19</v>
      </c>
      <c r="I25" s="4">
        <v>467</v>
      </c>
      <c r="J25" s="10">
        <v>79.540000000000006</v>
      </c>
      <c r="K25" s="4">
        <v>828</v>
      </c>
      <c r="L25" s="10">
        <v>75.489999999999995</v>
      </c>
      <c r="M25" s="4">
        <v>1198</v>
      </c>
      <c r="N25" s="10">
        <v>69.84</v>
      </c>
      <c r="O25" s="4">
        <v>1165</v>
      </c>
      <c r="P25" s="10">
        <v>58.82</v>
      </c>
      <c r="Q25" s="4">
        <v>10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</row>
    <row r="26" spans="1:69" x14ac:dyDescent="0.25">
      <c r="A26" s="14"/>
      <c r="B26" s="10" t="s">
        <v>74</v>
      </c>
      <c r="C26" s="4">
        <f t="shared" si="0"/>
        <v>5191</v>
      </c>
      <c r="D26" s="10" t="s">
        <v>74</v>
      </c>
      <c r="E26" s="4">
        <f t="shared" ref="D26:Q26" si="7">SUM(E24,E25)</f>
        <v>32</v>
      </c>
      <c r="F26" s="10" t="s">
        <v>74</v>
      </c>
      <c r="G26" s="4">
        <f t="shared" si="7"/>
        <v>241</v>
      </c>
      <c r="H26" s="10" t="s">
        <v>74</v>
      </c>
      <c r="I26" s="4">
        <f t="shared" si="7"/>
        <v>605</v>
      </c>
      <c r="J26" s="10" t="s">
        <v>74</v>
      </c>
      <c r="K26" s="4">
        <f t="shared" ref="J26:K26" si="8">SUM(K24,K25)</f>
        <v>1041</v>
      </c>
      <c r="L26" s="10" t="s">
        <v>74</v>
      </c>
      <c r="M26" s="4">
        <f t="shared" si="7"/>
        <v>1587</v>
      </c>
      <c r="N26" s="10" t="s">
        <v>74</v>
      </c>
      <c r="O26" s="4">
        <f t="shared" si="7"/>
        <v>1668</v>
      </c>
      <c r="P26" s="10" t="s">
        <v>74</v>
      </c>
      <c r="Q26" s="4">
        <f t="shared" si="7"/>
        <v>17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</row>
    <row r="27" spans="1:69" x14ac:dyDescent="0.25">
      <c r="A27" s="14"/>
      <c r="B27" s="3"/>
      <c r="C27" s="4"/>
      <c r="D27" s="3"/>
      <c r="E27" s="4"/>
      <c r="F27" s="3"/>
      <c r="G27" s="4"/>
      <c r="H27" s="3"/>
      <c r="I27" s="4"/>
      <c r="J27" s="3"/>
      <c r="K27" s="4"/>
      <c r="L27" s="3"/>
      <c r="M27" s="4"/>
      <c r="N27" s="3"/>
      <c r="O27" s="4"/>
      <c r="P27" s="3"/>
      <c r="Q27" s="4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</row>
    <row r="28" spans="1:69" ht="30" x14ac:dyDescent="0.25">
      <c r="A28" s="15" t="s">
        <v>17</v>
      </c>
      <c r="B28" s="8" t="s">
        <v>2</v>
      </c>
      <c r="C28" s="9" t="s">
        <v>3</v>
      </c>
      <c r="D28" s="8" t="s">
        <v>2</v>
      </c>
      <c r="E28" s="9" t="s">
        <v>3</v>
      </c>
      <c r="F28" s="8" t="s">
        <v>2</v>
      </c>
      <c r="G28" s="9" t="s">
        <v>3</v>
      </c>
      <c r="H28" s="8" t="s">
        <v>2</v>
      </c>
      <c r="I28" s="9" t="s">
        <v>3</v>
      </c>
      <c r="J28" s="8" t="s">
        <v>2</v>
      </c>
      <c r="K28" s="9" t="s">
        <v>3</v>
      </c>
      <c r="L28" s="8" t="s">
        <v>2</v>
      </c>
      <c r="M28" s="9" t="s">
        <v>3</v>
      </c>
      <c r="N28" s="8" t="s">
        <v>2</v>
      </c>
      <c r="O28" s="9" t="s">
        <v>3</v>
      </c>
      <c r="P28" s="8" t="s">
        <v>2</v>
      </c>
      <c r="Q28" s="9" t="s">
        <v>3</v>
      </c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</row>
    <row r="29" spans="1:69" ht="30" x14ac:dyDescent="0.25">
      <c r="A29" s="16" t="s">
        <v>18</v>
      </c>
      <c r="B29" s="10">
        <v>27.344807580738735</v>
      </c>
      <c r="C29" s="4">
        <f t="shared" si="0"/>
        <v>1414</v>
      </c>
      <c r="D29" s="10">
        <v>34.380000000000003</v>
      </c>
      <c r="E29" s="4">
        <v>11</v>
      </c>
      <c r="F29" s="10">
        <v>28.63</v>
      </c>
      <c r="G29" s="4">
        <v>69</v>
      </c>
      <c r="H29" s="10">
        <v>28.86</v>
      </c>
      <c r="I29" s="4">
        <v>174</v>
      </c>
      <c r="J29" s="10">
        <v>32.82</v>
      </c>
      <c r="K29" s="4">
        <v>340</v>
      </c>
      <c r="L29" s="10">
        <v>26.81</v>
      </c>
      <c r="M29" s="4">
        <v>425</v>
      </c>
      <c r="N29" s="10">
        <v>23.58</v>
      </c>
      <c r="O29" s="4">
        <v>391</v>
      </c>
      <c r="P29" s="10">
        <v>25</v>
      </c>
      <c r="Q29" s="4">
        <v>4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</row>
    <row r="30" spans="1:69" ht="30" x14ac:dyDescent="0.25">
      <c r="A30" s="16" t="s">
        <v>19</v>
      </c>
      <c r="B30" s="10">
        <v>50.551150647843748</v>
      </c>
      <c r="C30" s="4">
        <f t="shared" si="0"/>
        <v>2614</v>
      </c>
      <c r="D30" s="10">
        <v>40.630000000000003</v>
      </c>
      <c r="E30" s="4">
        <v>13</v>
      </c>
      <c r="F30" s="10">
        <v>51.87</v>
      </c>
      <c r="G30" s="4">
        <v>125</v>
      </c>
      <c r="H30" s="10">
        <v>53.57</v>
      </c>
      <c r="I30" s="4">
        <v>323</v>
      </c>
      <c r="J30" s="10">
        <v>50</v>
      </c>
      <c r="K30" s="4">
        <v>518</v>
      </c>
      <c r="L30" s="10">
        <v>52.74</v>
      </c>
      <c r="M30" s="4">
        <v>836</v>
      </c>
      <c r="N30" s="10">
        <v>47.89</v>
      </c>
      <c r="O30" s="4">
        <v>794</v>
      </c>
      <c r="P30" s="10">
        <v>31.25</v>
      </c>
      <c r="Q30" s="4">
        <v>5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</row>
    <row r="31" spans="1:69" x14ac:dyDescent="0.25">
      <c r="A31" s="16" t="s">
        <v>20</v>
      </c>
      <c r="B31" s="10">
        <v>22.104041771417521</v>
      </c>
      <c r="C31" s="4">
        <f t="shared" si="0"/>
        <v>1143</v>
      </c>
      <c r="D31" s="10">
        <v>25</v>
      </c>
      <c r="E31" s="4">
        <v>8</v>
      </c>
      <c r="F31" s="10">
        <v>19.5</v>
      </c>
      <c r="G31" s="4">
        <v>47</v>
      </c>
      <c r="H31" s="10">
        <v>17.579999999999998</v>
      </c>
      <c r="I31" s="4">
        <v>106</v>
      </c>
      <c r="J31" s="10">
        <v>17.18</v>
      </c>
      <c r="K31" s="4">
        <v>178</v>
      </c>
      <c r="L31" s="10">
        <v>20.440000000000001</v>
      </c>
      <c r="M31" s="4">
        <v>324</v>
      </c>
      <c r="N31" s="10">
        <v>28.53</v>
      </c>
      <c r="O31" s="4">
        <v>473</v>
      </c>
      <c r="P31" s="10">
        <v>43.75</v>
      </c>
      <c r="Q31" s="4">
        <v>7</v>
      </c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</row>
    <row r="32" spans="1:69" x14ac:dyDescent="0.25">
      <c r="A32" s="14"/>
      <c r="B32" s="10" t="s">
        <v>74</v>
      </c>
      <c r="C32" s="4">
        <f t="shared" si="0"/>
        <v>5171</v>
      </c>
      <c r="D32" s="10" t="s">
        <v>74</v>
      </c>
      <c r="E32" s="4">
        <f t="shared" ref="D32:Q32" si="9">SUM(E29,E30,E31)</f>
        <v>32</v>
      </c>
      <c r="F32" s="10" t="s">
        <v>74</v>
      </c>
      <c r="G32" s="4">
        <f>SUM(G29,G30,G31)</f>
        <v>241</v>
      </c>
      <c r="H32" s="10" t="s">
        <v>74</v>
      </c>
      <c r="I32" s="4">
        <f t="shared" si="9"/>
        <v>603</v>
      </c>
      <c r="J32" s="10" t="s">
        <v>74</v>
      </c>
      <c r="K32" s="4">
        <f t="shared" ref="J32:K32" si="10">SUM(K29,K30,K31)</f>
        <v>1036</v>
      </c>
      <c r="L32" s="10" t="s">
        <v>74</v>
      </c>
      <c r="M32" s="4">
        <f t="shared" si="9"/>
        <v>1585</v>
      </c>
      <c r="N32" s="10" t="s">
        <v>74</v>
      </c>
      <c r="O32" s="4">
        <f t="shared" si="9"/>
        <v>1658</v>
      </c>
      <c r="P32" s="10" t="s">
        <v>74</v>
      </c>
      <c r="Q32" s="4">
        <f t="shared" si="9"/>
        <v>16</v>
      </c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</row>
    <row r="33" spans="1:69" x14ac:dyDescent="0.25">
      <c r="A33" s="14"/>
      <c r="B33" s="3"/>
      <c r="C33" s="4"/>
      <c r="D33" s="3"/>
      <c r="E33" s="4"/>
      <c r="F33" s="3"/>
      <c r="G33" s="4"/>
      <c r="H33" s="3"/>
      <c r="I33" s="4"/>
      <c r="J33" s="3"/>
      <c r="K33" s="4"/>
      <c r="L33" s="3"/>
      <c r="M33" s="4"/>
      <c r="N33" s="3"/>
      <c r="O33" s="4"/>
      <c r="P33" s="3"/>
      <c r="Q33" s="4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</row>
    <row r="34" spans="1:69" x14ac:dyDescent="0.25">
      <c r="A34" s="13" t="s">
        <v>21</v>
      </c>
      <c r="B34" s="3"/>
      <c r="C34" s="4"/>
      <c r="D34" s="3"/>
      <c r="E34" s="4"/>
      <c r="F34" s="3"/>
      <c r="G34" s="4"/>
      <c r="H34" s="3"/>
      <c r="I34" s="4"/>
      <c r="J34" s="3"/>
      <c r="K34" s="4"/>
      <c r="L34" s="3"/>
      <c r="M34" s="4"/>
      <c r="N34" s="3"/>
      <c r="O34" s="4"/>
      <c r="P34" s="3"/>
      <c r="Q34" s="4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</row>
    <row r="35" spans="1:69" x14ac:dyDescent="0.25">
      <c r="A35" s="14"/>
      <c r="B35" s="3"/>
      <c r="C35" s="4"/>
      <c r="D35" s="3"/>
      <c r="E35" s="4"/>
      <c r="F35" s="3"/>
      <c r="G35" s="4"/>
      <c r="H35" s="3"/>
      <c r="I35" s="4"/>
      <c r="J35" s="3"/>
      <c r="K35" s="4"/>
      <c r="L35" s="3"/>
      <c r="M35" s="4"/>
      <c r="N35" s="3"/>
      <c r="O35" s="4"/>
      <c r="P35" s="3"/>
      <c r="Q35" s="4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</row>
    <row r="36" spans="1:69" ht="30" x14ac:dyDescent="0.25">
      <c r="A36" s="17" t="s">
        <v>22</v>
      </c>
      <c r="B36" s="8" t="s">
        <v>2</v>
      </c>
      <c r="C36" s="9" t="s">
        <v>3</v>
      </c>
      <c r="D36" s="8" t="s">
        <v>2</v>
      </c>
      <c r="E36" s="9" t="s">
        <v>3</v>
      </c>
      <c r="F36" s="8" t="s">
        <v>2</v>
      </c>
      <c r="G36" s="9" t="s">
        <v>3</v>
      </c>
      <c r="H36" s="8" t="s">
        <v>2</v>
      </c>
      <c r="I36" s="9" t="s">
        <v>3</v>
      </c>
      <c r="J36" s="8" t="s">
        <v>2</v>
      </c>
      <c r="K36" s="9" t="s">
        <v>3</v>
      </c>
      <c r="L36" s="8" t="s">
        <v>2</v>
      </c>
      <c r="M36" s="9" t="s">
        <v>3</v>
      </c>
      <c r="N36" s="8" t="s">
        <v>2</v>
      </c>
      <c r="O36" s="9" t="s">
        <v>3</v>
      </c>
      <c r="P36" s="8" t="s">
        <v>2</v>
      </c>
      <c r="Q36" s="9" t="s">
        <v>3</v>
      </c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</row>
    <row r="37" spans="1:69" x14ac:dyDescent="0.25">
      <c r="A37" s="16" t="s">
        <v>23</v>
      </c>
      <c r="B37" s="10">
        <v>46.856922483609722</v>
      </c>
      <c r="C37" s="4">
        <f t="shared" si="0"/>
        <v>2430</v>
      </c>
      <c r="D37" s="10">
        <v>46.88</v>
      </c>
      <c r="E37" s="4">
        <v>15</v>
      </c>
      <c r="F37" s="10">
        <v>48.55</v>
      </c>
      <c r="G37" s="4">
        <v>117</v>
      </c>
      <c r="H37" s="10">
        <v>46.6</v>
      </c>
      <c r="I37" s="4">
        <v>281</v>
      </c>
      <c r="J37" s="10">
        <v>50.96</v>
      </c>
      <c r="K37" s="4">
        <v>531</v>
      </c>
      <c r="L37" s="10">
        <v>47.73</v>
      </c>
      <c r="M37" s="4">
        <v>758</v>
      </c>
      <c r="N37" s="10">
        <v>43.28</v>
      </c>
      <c r="O37" s="4">
        <v>721</v>
      </c>
      <c r="P37" s="10">
        <v>50</v>
      </c>
      <c r="Q37" s="4">
        <v>7</v>
      </c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</row>
    <row r="38" spans="1:69" x14ac:dyDescent="0.25">
      <c r="A38" s="16" t="s">
        <v>24</v>
      </c>
      <c r="B38" s="10">
        <v>25.626687234863095</v>
      </c>
      <c r="C38" s="4">
        <f t="shared" si="0"/>
        <v>1329</v>
      </c>
      <c r="D38" s="10">
        <v>21.88</v>
      </c>
      <c r="E38" s="4">
        <v>7</v>
      </c>
      <c r="F38" s="10">
        <v>21.58</v>
      </c>
      <c r="G38" s="4">
        <v>52</v>
      </c>
      <c r="H38" s="10">
        <v>23.71</v>
      </c>
      <c r="I38" s="4">
        <v>143</v>
      </c>
      <c r="J38" s="10">
        <v>24.28</v>
      </c>
      <c r="K38" s="4">
        <v>253</v>
      </c>
      <c r="L38" s="10">
        <v>27.27</v>
      </c>
      <c r="M38" s="4">
        <v>433</v>
      </c>
      <c r="N38" s="10">
        <v>26.35</v>
      </c>
      <c r="O38" s="4">
        <v>439</v>
      </c>
      <c r="P38" s="10">
        <v>14.29</v>
      </c>
      <c r="Q38" s="4">
        <v>2</v>
      </c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</row>
    <row r="39" spans="1:69" x14ac:dyDescent="0.25">
      <c r="A39" s="16" t="s">
        <v>25</v>
      </c>
      <c r="B39" s="10">
        <v>21.461627458542228</v>
      </c>
      <c r="C39" s="4">
        <f t="shared" si="0"/>
        <v>1113</v>
      </c>
      <c r="D39" s="10">
        <v>25</v>
      </c>
      <c r="E39" s="4">
        <v>8</v>
      </c>
      <c r="F39" s="10">
        <v>24.9</v>
      </c>
      <c r="G39" s="4">
        <v>60</v>
      </c>
      <c r="H39" s="10">
        <v>20.73</v>
      </c>
      <c r="I39" s="4">
        <v>125</v>
      </c>
      <c r="J39" s="10">
        <v>16.89</v>
      </c>
      <c r="K39" s="4">
        <v>176</v>
      </c>
      <c r="L39" s="10">
        <v>18.95</v>
      </c>
      <c r="M39" s="4">
        <v>301</v>
      </c>
      <c r="N39" s="10">
        <v>26.35</v>
      </c>
      <c r="O39" s="4">
        <v>439</v>
      </c>
      <c r="P39" s="10">
        <v>28.57</v>
      </c>
      <c r="Q39" s="4">
        <v>4</v>
      </c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</row>
    <row r="40" spans="1:69" x14ac:dyDescent="0.25">
      <c r="A40" s="16" t="s">
        <v>26</v>
      </c>
      <c r="B40" s="10">
        <v>6.0547628229849595</v>
      </c>
      <c r="C40" s="4">
        <f t="shared" si="0"/>
        <v>314</v>
      </c>
      <c r="D40" s="10">
        <v>6.25</v>
      </c>
      <c r="E40" s="4">
        <v>2</v>
      </c>
      <c r="F40" s="10">
        <v>4.9800000000000004</v>
      </c>
      <c r="G40" s="4">
        <v>12</v>
      </c>
      <c r="H40" s="10">
        <v>8.9600000000000009</v>
      </c>
      <c r="I40" s="4">
        <v>54</v>
      </c>
      <c r="J40" s="10">
        <v>7.87</v>
      </c>
      <c r="K40" s="4">
        <v>82</v>
      </c>
      <c r="L40" s="10">
        <v>6.05</v>
      </c>
      <c r="M40" s="4">
        <v>96</v>
      </c>
      <c r="N40" s="10">
        <v>4.0199999999999996</v>
      </c>
      <c r="O40" s="4">
        <v>67</v>
      </c>
      <c r="P40" s="10">
        <v>7.14</v>
      </c>
      <c r="Q40" s="4">
        <v>1</v>
      </c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</row>
    <row r="41" spans="1:69" x14ac:dyDescent="0.25">
      <c r="A41" s="14"/>
      <c r="B41" s="10" t="s">
        <v>74</v>
      </c>
      <c r="C41" s="4">
        <f t="shared" si="0"/>
        <v>5186</v>
      </c>
      <c r="D41" s="10" t="s">
        <v>74</v>
      </c>
      <c r="E41" s="4">
        <f>SUM(E37,E38,E40,E39)</f>
        <v>32</v>
      </c>
      <c r="F41" s="10" t="s">
        <v>74</v>
      </c>
      <c r="G41" s="4">
        <f>SUM(G37,G38,G40,G39)</f>
        <v>241</v>
      </c>
      <c r="H41" s="10" t="s">
        <v>74</v>
      </c>
      <c r="I41" s="4">
        <f>SUM(I37,I38,I40,I39)</f>
        <v>603</v>
      </c>
      <c r="J41" s="10" t="s">
        <v>74</v>
      </c>
      <c r="K41" s="4">
        <f>SUM(K37,K38,K40,K39)</f>
        <v>1042</v>
      </c>
      <c r="L41" s="10" t="s">
        <v>74</v>
      </c>
      <c r="M41" s="4">
        <f>SUM(M37,M38,M40,M39)</f>
        <v>1588</v>
      </c>
      <c r="N41" s="10" t="s">
        <v>74</v>
      </c>
      <c r="O41" s="4">
        <f>SUM(O37,O38,O40,O39)</f>
        <v>1666</v>
      </c>
      <c r="P41" s="10" t="s">
        <v>74</v>
      </c>
      <c r="Q41" s="4">
        <f>SUM(Q37,Q38,Q40,Q39)</f>
        <v>14</v>
      </c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</row>
    <row r="42" spans="1:69" x14ac:dyDescent="0.25">
      <c r="A42" s="14"/>
      <c r="B42" s="3"/>
      <c r="C42" s="4"/>
      <c r="D42" s="3"/>
      <c r="E42" s="4"/>
      <c r="F42" s="3"/>
      <c r="G42" s="4"/>
      <c r="H42" s="3"/>
      <c r="I42" s="4"/>
      <c r="J42" s="3"/>
      <c r="K42" s="4"/>
      <c r="L42" s="3"/>
      <c r="M42" s="4"/>
      <c r="N42" s="3"/>
      <c r="O42" s="4"/>
      <c r="P42" s="3"/>
      <c r="Q42" s="4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</row>
    <row r="43" spans="1:69" ht="30" x14ac:dyDescent="0.25">
      <c r="A43" s="15" t="s">
        <v>27</v>
      </c>
      <c r="B43" s="8" t="s">
        <v>2</v>
      </c>
      <c r="C43" s="9" t="s">
        <v>3</v>
      </c>
      <c r="D43" s="8" t="s">
        <v>2</v>
      </c>
      <c r="E43" s="9" t="s">
        <v>3</v>
      </c>
      <c r="F43" s="8" t="s">
        <v>2</v>
      </c>
      <c r="G43" s="9" t="s">
        <v>3</v>
      </c>
      <c r="H43" s="8" t="s">
        <v>2</v>
      </c>
      <c r="I43" s="9" t="s">
        <v>3</v>
      </c>
      <c r="J43" s="8" t="s">
        <v>2</v>
      </c>
      <c r="K43" s="9" t="s">
        <v>3</v>
      </c>
      <c r="L43" s="8" t="s">
        <v>2</v>
      </c>
      <c r="M43" s="9" t="s">
        <v>3</v>
      </c>
      <c r="N43" s="8" t="s">
        <v>2</v>
      </c>
      <c r="O43" s="9" t="s">
        <v>3</v>
      </c>
      <c r="P43" s="8" t="s">
        <v>2</v>
      </c>
      <c r="Q43" s="9" t="s">
        <v>3</v>
      </c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</row>
    <row r="44" spans="1:69" x14ac:dyDescent="0.25">
      <c r="A44" s="16" t="s">
        <v>28</v>
      </c>
      <c r="B44" s="10">
        <v>73.332036568760941</v>
      </c>
      <c r="C44" s="4">
        <f t="shared" si="0"/>
        <v>3770</v>
      </c>
      <c r="D44" s="10">
        <v>68.75</v>
      </c>
      <c r="E44" s="4">
        <v>22</v>
      </c>
      <c r="F44" s="10">
        <v>71.78</v>
      </c>
      <c r="G44" s="4">
        <v>173</v>
      </c>
      <c r="H44" s="10">
        <v>72.349999999999994</v>
      </c>
      <c r="I44" s="4">
        <v>437</v>
      </c>
      <c r="J44" s="10">
        <v>76.8</v>
      </c>
      <c r="K44" s="4">
        <v>798</v>
      </c>
      <c r="L44" s="10">
        <v>70.3</v>
      </c>
      <c r="M44" s="4">
        <v>1110</v>
      </c>
      <c r="N44" s="10">
        <v>74.69</v>
      </c>
      <c r="O44" s="4">
        <v>1219</v>
      </c>
      <c r="P44" s="10">
        <v>78.569999999999993</v>
      </c>
      <c r="Q44" s="4">
        <v>11</v>
      </c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</row>
    <row r="45" spans="1:69" x14ac:dyDescent="0.25">
      <c r="A45" s="16" t="s">
        <v>26</v>
      </c>
      <c r="B45" s="10">
        <v>26.667963431239063</v>
      </c>
      <c r="C45" s="4">
        <f t="shared" si="0"/>
        <v>1371</v>
      </c>
      <c r="D45" s="10">
        <v>31.25</v>
      </c>
      <c r="E45" s="4">
        <v>10</v>
      </c>
      <c r="F45" s="10">
        <v>28.22</v>
      </c>
      <c r="G45" s="4">
        <v>68</v>
      </c>
      <c r="H45" s="10">
        <v>27.65</v>
      </c>
      <c r="I45" s="4">
        <v>167</v>
      </c>
      <c r="J45" s="10">
        <v>23.2</v>
      </c>
      <c r="K45" s="4">
        <v>241</v>
      </c>
      <c r="L45" s="10">
        <v>29.7</v>
      </c>
      <c r="M45" s="4">
        <v>469</v>
      </c>
      <c r="N45" s="10">
        <v>25.31</v>
      </c>
      <c r="O45" s="4">
        <v>413</v>
      </c>
      <c r="P45" s="10">
        <v>21.43</v>
      </c>
      <c r="Q45" s="4">
        <v>3</v>
      </c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</row>
    <row r="46" spans="1:69" x14ac:dyDescent="0.25">
      <c r="A46" s="14" t="s">
        <v>9</v>
      </c>
      <c r="B46" s="10" t="s">
        <v>74</v>
      </c>
      <c r="C46" s="4">
        <f t="shared" si="0"/>
        <v>5141</v>
      </c>
      <c r="D46" s="10" t="s">
        <v>74</v>
      </c>
      <c r="E46" s="4">
        <f t="shared" ref="D46:Q46" si="11">SUM(E44,E45)</f>
        <v>32</v>
      </c>
      <c r="F46" s="10" t="s">
        <v>74</v>
      </c>
      <c r="G46" s="4">
        <f t="shared" si="11"/>
        <v>241</v>
      </c>
      <c r="H46" s="10" t="s">
        <v>74</v>
      </c>
      <c r="I46" s="4">
        <f t="shared" si="11"/>
        <v>604</v>
      </c>
      <c r="J46" s="10" t="s">
        <v>74</v>
      </c>
      <c r="K46" s="4">
        <f t="shared" ref="J46:K46" si="12">SUM(K44,K45)</f>
        <v>1039</v>
      </c>
      <c r="L46" s="10" t="s">
        <v>74</v>
      </c>
      <c r="M46" s="4">
        <f t="shared" si="11"/>
        <v>1579</v>
      </c>
      <c r="N46" s="10" t="s">
        <v>74</v>
      </c>
      <c r="O46" s="4">
        <f t="shared" si="11"/>
        <v>1632</v>
      </c>
      <c r="P46" s="10" t="s">
        <v>74</v>
      </c>
      <c r="Q46" s="4">
        <f t="shared" si="11"/>
        <v>14</v>
      </c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</row>
    <row r="47" spans="1:69" x14ac:dyDescent="0.25">
      <c r="A47" s="14"/>
      <c r="B47" s="3"/>
      <c r="C47" s="4"/>
      <c r="D47" s="3"/>
      <c r="E47" s="4"/>
      <c r="F47" s="3"/>
      <c r="G47" s="4"/>
      <c r="H47" s="3"/>
      <c r="I47" s="4"/>
      <c r="J47" s="3"/>
      <c r="K47" s="4"/>
      <c r="L47" s="3"/>
      <c r="M47" s="4"/>
      <c r="N47" s="3"/>
      <c r="O47" s="4"/>
      <c r="P47" s="3"/>
      <c r="Q47" s="4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</row>
    <row r="48" spans="1:69" ht="30" x14ac:dyDescent="0.25">
      <c r="A48" s="15" t="s">
        <v>29</v>
      </c>
      <c r="B48" s="8" t="s">
        <v>2</v>
      </c>
      <c r="C48" s="9" t="s">
        <v>3</v>
      </c>
      <c r="D48" s="8" t="s">
        <v>2</v>
      </c>
      <c r="E48" s="9" t="s">
        <v>3</v>
      </c>
      <c r="F48" s="8" t="s">
        <v>2</v>
      </c>
      <c r="G48" s="9" t="s">
        <v>3</v>
      </c>
      <c r="H48" s="8" t="s">
        <v>2</v>
      </c>
      <c r="I48" s="9" t="s">
        <v>3</v>
      </c>
      <c r="J48" s="8" t="s">
        <v>2</v>
      </c>
      <c r="K48" s="9" t="s">
        <v>3</v>
      </c>
      <c r="L48" s="8" t="s">
        <v>2</v>
      </c>
      <c r="M48" s="9" t="s">
        <v>3</v>
      </c>
      <c r="N48" s="8" t="s">
        <v>2</v>
      </c>
      <c r="O48" s="9" t="s">
        <v>3</v>
      </c>
      <c r="P48" s="8" t="s">
        <v>2</v>
      </c>
      <c r="Q48" s="9" t="s">
        <v>3</v>
      </c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</row>
    <row r="49" spans="1:69" x14ac:dyDescent="0.25">
      <c r="A49" s="16" t="s">
        <v>28</v>
      </c>
      <c r="B49" s="10">
        <v>29.581557535838819</v>
      </c>
      <c r="C49" s="4">
        <f t="shared" si="0"/>
        <v>1527</v>
      </c>
      <c r="D49" s="10">
        <v>9.3800000000000008</v>
      </c>
      <c r="E49" s="4">
        <v>3</v>
      </c>
      <c r="F49" s="10">
        <v>22.5</v>
      </c>
      <c r="G49" s="4">
        <v>54</v>
      </c>
      <c r="H49" s="10">
        <v>20</v>
      </c>
      <c r="I49" s="4">
        <v>121</v>
      </c>
      <c r="J49" s="10">
        <v>21.87</v>
      </c>
      <c r="K49" s="4">
        <v>227</v>
      </c>
      <c r="L49" s="10">
        <v>25.66</v>
      </c>
      <c r="M49" s="4">
        <v>407</v>
      </c>
      <c r="N49" s="10">
        <v>42.99</v>
      </c>
      <c r="O49" s="4">
        <v>708</v>
      </c>
      <c r="P49" s="10">
        <v>50</v>
      </c>
      <c r="Q49" s="4">
        <v>7</v>
      </c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</row>
    <row r="50" spans="1:69" x14ac:dyDescent="0.25">
      <c r="A50" s="16" t="s">
        <v>26</v>
      </c>
      <c r="B50" s="10">
        <v>70.418442464161174</v>
      </c>
      <c r="C50" s="4">
        <f t="shared" si="0"/>
        <v>3635</v>
      </c>
      <c r="D50" s="10">
        <v>90.63</v>
      </c>
      <c r="E50" s="4">
        <v>29</v>
      </c>
      <c r="F50" s="10">
        <v>77.5</v>
      </c>
      <c r="G50" s="4">
        <v>186</v>
      </c>
      <c r="H50" s="10">
        <v>80</v>
      </c>
      <c r="I50" s="4">
        <v>484</v>
      </c>
      <c r="J50" s="10">
        <v>78.13</v>
      </c>
      <c r="K50" s="4">
        <v>811</v>
      </c>
      <c r="L50" s="10">
        <v>74.34</v>
      </c>
      <c r="M50" s="4">
        <v>1179</v>
      </c>
      <c r="N50" s="10">
        <v>57.01</v>
      </c>
      <c r="O50" s="4">
        <v>939</v>
      </c>
      <c r="P50" s="10">
        <v>50</v>
      </c>
      <c r="Q50" s="4">
        <v>7</v>
      </c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</row>
    <row r="51" spans="1:69" x14ac:dyDescent="0.25">
      <c r="A51" s="14"/>
      <c r="B51" s="10" t="s">
        <v>74</v>
      </c>
      <c r="C51" s="4">
        <f t="shared" si="0"/>
        <v>5162</v>
      </c>
      <c r="D51" s="10" t="s">
        <v>74</v>
      </c>
      <c r="E51" s="4">
        <f t="shared" ref="D51:Q51" si="13">SUM(E49,E50)</f>
        <v>32</v>
      </c>
      <c r="F51" s="10" t="s">
        <v>74</v>
      </c>
      <c r="G51" s="4">
        <f t="shared" si="13"/>
        <v>240</v>
      </c>
      <c r="H51" s="10" t="s">
        <v>74</v>
      </c>
      <c r="I51" s="4">
        <f t="shared" si="13"/>
        <v>605</v>
      </c>
      <c r="J51" s="10" t="s">
        <v>74</v>
      </c>
      <c r="K51" s="4">
        <f t="shared" ref="J51:K51" si="14">SUM(K49,K50)</f>
        <v>1038</v>
      </c>
      <c r="L51" s="10" t="s">
        <v>74</v>
      </c>
      <c r="M51" s="4">
        <f t="shared" si="13"/>
        <v>1586</v>
      </c>
      <c r="N51" s="10" t="s">
        <v>74</v>
      </c>
      <c r="O51" s="4">
        <f t="shared" si="13"/>
        <v>1647</v>
      </c>
      <c r="P51" s="10" t="s">
        <v>74</v>
      </c>
      <c r="Q51" s="4">
        <f t="shared" si="13"/>
        <v>14</v>
      </c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</row>
    <row r="52" spans="1:69" x14ac:dyDescent="0.25">
      <c r="A52" s="14"/>
      <c r="B52" s="3"/>
      <c r="C52" s="4"/>
      <c r="D52" s="3"/>
      <c r="E52" s="4"/>
      <c r="F52" s="3"/>
      <c r="G52" s="4"/>
      <c r="H52" s="3"/>
      <c r="I52" s="4"/>
      <c r="J52" s="3"/>
      <c r="K52" s="4"/>
      <c r="L52" s="3"/>
      <c r="M52" s="4"/>
      <c r="N52" s="3"/>
      <c r="O52" s="4"/>
      <c r="P52" s="3"/>
      <c r="Q52" s="4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</row>
    <row r="53" spans="1:69" ht="30" x14ac:dyDescent="0.25">
      <c r="A53" s="17" t="s">
        <v>30</v>
      </c>
      <c r="B53" s="8" t="s">
        <v>2</v>
      </c>
      <c r="C53" s="9" t="s">
        <v>3</v>
      </c>
      <c r="D53" s="8" t="s">
        <v>2</v>
      </c>
      <c r="E53" s="9" t="s">
        <v>3</v>
      </c>
      <c r="F53" s="8" t="s">
        <v>2</v>
      </c>
      <c r="G53" s="9" t="s">
        <v>3</v>
      </c>
      <c r="H53" s="8" t="s">
        <v>2</v>
      </c>
      <c r="I53" s="9" t="s">
        <v>3</v>
      </c>
      <c r="J53" s="8" t="s">
        <v>2</v>
      </c>
      <c r="K53" s="9" t="s">
        <v>3</v>
      </c>
      <c r="L53" s="8" t="s">
        <v>2</v>
      </c>
      <c r="M53" s="9" t="s">
        <v>3</v>
      </c>
      <c r="N53" s="8" t="s">
        <v>2</v>
      </c>
      <c r="O53" s="9" t="s">
        <v>3</v>
      </c>
      <c r="P53" s="8" t="s">
        <v>2</v>
      </c>
      <c r="Q53" s="9" t="s">
        <v>3</v>
      </c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</row>
    <row r="54" spans="1:69" x14ac:dyDescent="0.25">
      <c r="A54" s="16" t="s">
        <v>31</v>
      </c>
      <c r="B54" s="10">
        <v>65.361504167474322</v>
      </c>
      <c r="C54" s="4">
        <f t="shared" si="0"/>
        <v>3372</v>
      </c>
      <c r="D54" s="10">
        <v>61.29</v>
      </c>
      <c r="E54" s="4">
        <v>19</v>
      </c>
      <c r="F54" s="10">
        <v>69.290000000000006</v>
      </c>
      <c r="G54" s="4">
        <v>167</v>
      </c>
      <c r="H54" s="10">
        <v>73.39</v>
      </c>
      <c r="I54" s="4">
        <v>444</v>
      </c>
      <c r="J54" s="10">
        <v>73.510000000000005</v>
      </c>
      <c r="K54" s="4">
        <v>763</v>
      </c>
      <c r="L54" s="10">
        <v>66.12</v>
      </c>
      <c r="M54" s="4">
        <v>1044</v>
      </c>
      <c r="N54" s="10">
        <v>56.15</v>
      </c>
      <c r="O54" s="4">
        <v>927</v>
      </c>
      <c r="P54" s="10">
        <v>57.14</v>
      </c>
      <c r="Q54" s="4">
        <v>8</v>
      </c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</row>
    <row r="55" spans="1:69" x14ac:dyDescent="0.25">
      <c r="A55" s="16" t="s">
        <v>26</v>
      </c>
      <c r="B55" s="10">
        <v>34.638495832525685</v>
      </c>
      <c r="C55" s="4">
        <f t="shared" si="0"/>
        <v>1787</v>
      </c>
      <c r="D55" s="10">
        <v>38.71</v>
      </c>
      <c r="E55" s="4">
        <v>12</v>
      </c>
      <c r="F55" s="10">
        <v>30.71</v>
      </c>
      <c r="G55" s="4">
        <v>74</v>
      </c>
      <c r="H55" s="10">
        <v>26.61</v>
      </c>
      <c r="I55" s="4">
        <v>161</v>
      </c>
      <c r="J55" s="10">
        <v>26.49</v>
      </c>
      <c r="K55" s="4">
        <v>275</v>
      </c>
      <c r="L55" s="10">
        <v>33.880000000000003</v>
      </c>
      <c r="M55" s="4">
        <v>535</v>
      </c>
      <c r="N55" s="10">
        <v>43.85</v>
      </c>
      <c r="O55" s="4">
        <v>724</v>
      </c>
      <c r="P55" s="10">
        <v>42.86</v>
      </c>
      <c r="Q55" s="4">
        <v>6</v>
      </c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</row>
    <row r="56" spans="1:69" x14ac:dyDescent="0.25">
      <c r="A56" s="14"/>
      <c r="B56" s="10" t="s">
        <v>74</v>
      </c>
      <c r="C56" s="4">
        <f t="shared" si="0"/>
        <v>5159</v>
      </c>
      <c r="D56" s="10" t="s">
        <v>74</v>
      </c>
      <c r="E56" s="4">
        <f t="shared" ref="D56:Q56" si="15">SUM(E54,E55)</f>
        <v>31</v>
      </c>
      <c r="F56" s="10" t="s">
        <v>74</v>
      </c>
      <c r="G56" s="4">
        <f t="shared" si="15"/>
        <v>241</v>
      </c>
      <c r="H56" s="10" t="s">
        <v>74</v>
      </c>
      <c r="I56" s="4">
        <f t="shared" si="15"/>
        <v>605</v>
      </c>
      <c r="J56" s="10" t="s">
        <v>74</v>
      </c>
      <c r="K56" s="4">
        <f t="shared" ref="J56:K56" si="16">SUM(K54,K55)</f>
        <v>1038</v>
      </c>
      <c r="L56" s="10" t="s">
        <v>74</v>
      </c>
      <c r="M56" s="4">
        <f t="shared" si="15"/>
        <v>1579</v>
      </c>
      <c r="N56" s="10" t="s">
        <v>74</v>
      </c>
      <c r="O56" s="4">
        <f t="shared" si="15"/>
        <v>1651</v>
      </c>
      <c r="P56" s="10" t="s">
        <v>74</v>
      </c>
      <c r="Q56" s="4">
        <f t="shared" si="15"/>
        <v>14</v>
      </c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</row>
    <row r="57" spans="1:69" x14ac:dyDescent="0.25">
      <c r="A57" s="14"/>
      <c r="B57" s="3"/>
      <c r="C57" s="4"/>
      <c r="D57" s="3"/>
      <c r="E57" s="4"/>
      <c r="F57" s="3"/>
      <c r="G57" s="4"/>
      <c r="H57" s="3"/>
      <c r="I57" s="4"/>
      <c r="J57" s="3"/>
      <c r="K57" s="4"/>
      <c r="L57" s="3"/>
      <c r="M57" s="4"/>
      <c r="N57" s="3"/>
      <c r="O57" s="4"/>
      <c r="P57" s="3"/>
      <c r="Q57" s="4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</row>
    <row r="58" spans="1:69" ht="30" x14ac:dyDescent="0.25">
      <c r="A58" s="17" t="s">
        <v>32</v>
      </c>
      <c r="B58" s="8" t="s">
        <v>2</v>
      </c>
      <c r="C58" s="9" t="s">
        <v>3</v>
      </c>
      <c r="D58" s="8" t="s">
        <v>2</v>
      </c>
      <c r="E58" s="9" t="s">
        <v>3</v>
      </c>
      <c r="F58" s="8" t="s">
        <v>2</v>
      </c>
      <c r="G58" s="9" t="s">
        <v>3</v>
      </c>
      <c r="H58" s="8" t="s">
        <v>2</v>
      </c>
      <c r="I58" s="9" t="s">
        <v>3</v>
      </c>
      <c r="J58" s="8" t="s">
        <v>2</v>
      </c>
      <c r="K58" s="9" t="s">
        <v>3</v>
      </c>
      <c r="L58" s="8" t="s">
        <v>2</v>
      </c>
      <c r="M58" s="9" t="s">
        <v>3</v>
      </c>
      <c r="N58" s="8" t="s">
        <v>2</v>
      </c>
      <c r="O58" s="9" t="s">
        <v>3</v>
      </c>
      <c r="P58" s="8" t="s">
        <v>2</v>
      </c>
      <c r="Q58" s="9" t="s">
        <v>3</v>
      </c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</row>
    <row r="59" spans="1:69" x14ac:dyDescent="0.25">
      <c r="A59" s="16" t="s">
        <v>33</v>
      </c>
      <c r="B59" s="10">
        <v>76.204294834590826</v>
      </c>
      <c r="C59" s="4">
        <f t="shared" si="0"/>
        <v>3939</v>
      </c>
      <c r="D59" s="10">
        <v>87.5</v>
      </c>
      <c r="E59" s="4">
        <v>28</v>
      </c>
      <c r="F59" s="10">
        <v>84.58</v>
      </c>
      <c r="G59" s="4">
        <v>203</v>
      </c>
      <c r="H59" s="10">
        <v>81.98</v>
      </c>
      <c r="I59" s="4">
        <v>496</v>
      </c>
      <c r="J59" s="10">
        <v>79.599999999999994</v>
      </c>
      <c r="K59" s="4">
        <v>827</v>
      </c>
      <c r="L59" s="10">
        <v>76.14</v>
      </c>
      <c r="M59" s="4">
        <v>1206</v>
      </c>
      <c r="N59" s="10">
        <v>70.63</v>
      </c>
      <c r="O59" s="4">
        <v>1169</v>
      </c>
      <c r="P59" s="10">
        <v>71.430000000000007</v>
      </c>
      <c r="Q59" s="4">
        <v>10</v>
      </c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</row>
    <row r="60" spans="1:69" x14ac:dyDescent="0.25">
      <c r="A60" s="16" t="s">
        <v>26</v>
      </c>
      <c r="B60" s="10">
        <v>23.795705165409171</v>
      </c>
      <c r="C60" s="4">
        <f t="shared" si="0"/>
        <v>1230</v>
      </c>
      <c r="D60" s="10">
        <v>12.5</v>
      </c>
      <c r="E60" s="4">
        <v>4</v>
      </c>
      <c r="F60" s="10">
        <v>15.42</v>
      </c>
      <c r="G60" s="4">
        <v>37</v>
      </c>
      <c r="H60" s="10">
        <v>18.02</v>
      </c>
      <c r="I60" s="4">
        <v>109</v>
      </c>
      <c r="J60" s="10">
        <v>20.399999999999999</v>
      </c>
      <c r="K60" s="4">
        <v>212</v>
      </c>
      <c r="L60" s="10">
        <v>23.86</v>
      </c>
      <c r="M60" s="4">
        <v>378</v>
      </c>
      <c r="N60" s="10">
        <v>29.37</v>
      </c>
      <c r="O60" s="4">
        <v>486</v>
      </c>
      <c r="P60" s="10">
        <v>28.57</v>
      </c>
      <c r="Q60" s="4">
        <v>4</v>
      </c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</row>
    <row r="61" spans="1:69" x14ac:dyDescent="0.25">
      <c r="A61" s="14"/>
      <c r="B61" s="10" t="s">
        <v>74</v>
      </c>
      <c r="C61" s="4">
        <f t="shared" si="0"/>
        <v>5169</v>
      </c>
      <c r="D61" s="10" t="s">
        <v>74</v>
      </c>
      <c r="E61" s="4">
        <f t="shared" ref="D61:Q61" si="17">SUM(E59,E60)</f>
        <v>32</v>
      </c>
      <c r="F61" s="10" t="s">
        <v>74</v>
      </c>
      <c r="G61" s="4">
        <f t="shared" si="17"/>
        <v>240</v>
      </c>
      <c r="H61" s="10" t="s">
        <v>74</v>
      </c>
      <c r="I61" s="4">
        <f t="shared" si="17"/>
        <v>605</v>
      </c>
      <c r="J61" s="10" t="s">
        <v>74</v>
      </c>
      <c r="K61" s="4">
        <f t="shared" ref="J61:K61" si="18">SUM(K59,K60)</f>
        <v>1039</v>
      </c>
      <c r="L61" s="10" t="s">
        <v>74</v>
      </c>
      <c r="M61" s="4">
        <f t="shared" si="17"/>
        <v>1584</v>
      </c>
      <c r="N61" s="10" t="s">
        <v>74</v>
      </c>
      <c r="O61" s="4">
        <f t="shared" si="17"/>
        <v>1655</v>
      </c>
      <c r="P61" s="10" t="s">
        <v>74</v>
      </c>
      <c r="Q61" s="4">
        <f t="shared" si="17"/>
        <v>14</v>
      </c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</row>
    <row r="62" spans="1:69" x14ac:dyDescent="0.25">
      <c r="A62" s="14"/>
      <c r="B62" s="3"/>
      <c r="C62" s="4"/>
      <c r="D62" s="3"/>
      <c r="E62" s="4"/>
      <c r="F62" s="3"/>
      <c r="G62" s="4"/>
      <c r="H62" s="3"/>
      <c r="I62" s="4"/>
      <c r="J62" s="3"/>
      <c r="K62" s="4"/>
      <c r="L62" s="3"/>
      <c r="M62" s="4"/>
      <c r="N62" s="3"/>
      <c r="O62" s="4"/>
      <c r="P62" s="3"/>
      <c r="Q62" s="4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</row>
    <row r="63" spans="1:69" x14ac:dyDescent="0.25">
      <c r="A63" s="13" t="s">
        <v>34</v>
      </c>
      <c r="B63" s="3"/>
      <c r="C63" s="4"/>
      <c r="D63" s="3"/>
      <c r="E63" s="4"/>
      <c r="F63" s="3"/>
      <c r="G63" s="4"/>
      <c r="H63" s="3"/>
      <c r="I63" s="4"/>
      <c r="J63" s="3"/>
      <c r="K63" s="4"/>
      <c r="L63" s="3"/>
      <c r="M63" s="4"/>
      <c r="N63" s="3"/>
      <c r="O63" s="4"/>
      <c r="P63" s="3"/>
      <c r="Q63" s="4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</row>
    <row r="64" spans="1:69" x14ac:dyDescent="0.25">
      <c r="A64" s="14"/>
      <c r="B64" s="3"/>
      <c r="C64" s="4"/>
      <c r="D64" s="3"/>
      <c r="E64" s="4"/>
      <c r="F64" s="3"/>
      <c r="G64" s="4"/>
      <c r="H64" s="3"/>
      <c r="I64" s="4"/>
      <c r="J64" s="3"/>
      <c r="K64" s="4"/>
      <c r="L64" s="3"/>
      <c r="M64" s="4"/>
      <c r="N64" s="3"/>
      <c r="O64" s="4"/>
      <c r="P64" s="3"/>
      <c r="Q64" s="4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</row>
    <row r="65" spans="1:69" ht="30" x14ac:dyDescent="0.25">
      <c r="A65" s="17" t="s">
        <v>35</v>
      </c>
      <c r="B65" s="8" t="s">
        <v>2</v>
      </c>
      <c r="C65" s="9" t="s">
        <v>3</v>
      </c>
      <c r="D65" s="8" t="s">
        <v>2</v>
      </c>
      <c r="E65" s="9" t="s">
        <v>3</v>
      </c>
      <c r="F65" s="8" t="s">
        <v>2</v>
      </c>
      <c r="G65" s="9" t="s">
        <v>3</v>
      </c>
      <c r="H65" s="8" t="s">
        <v>2</v>
      </c>
      <c r="I65" s="9" t="s">
        <v>3</v>
      </c>
      <c r="J65" s="8" t="s">
        <v>2</v>
      </c>
      <c r="K65" s="9" t="s">
        <v>3</v>
      </c>
      <c r="L65" s="8" t="s">
        <v>2</v>
      </c>
      <c r="M65" s="9" t="s">
        <v>3</v>
      </c>
      <c r="N65" s="8" t="s">
        <v>2</v>
      </c>
      <c r="O65" s="9" t="s">
        <v>3</v>
      </c>
      <c r="P65" s="8" t="s">
        <v>2</v>
      </c>
      <c r="Q65" s="9" t="s">
        <v>3</v>
      </c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</row>
    <row r="66" spans="1:69" x14ac:dyDescent="0.25">
      <c r="A66" s="16" t="s">
        <v>23</v>
      </c>
      <c r="B66" s="10">
        <v>0.94631131711085359</v>
      </c>
      <c r="C66" s="4">
        <f t="shared" si="0"/>
        <v>49</v>
      </c>
      <c r="D66" s="10">
        <v>0</v>
      </c>
      <c r="E66" s="4">
        <v>0</v>
      </c>
      <c r="F66" s="10">
        <v>0</v>
      </c>
      <c r="G66" s="4">
        <v>0</v>
      </c>
      <c r="H66" s="10">
        <v>0.5</v>
      </c>
      <c r="I66" s="4">
        <v>3</v>
      </c>
      <c r="J66" s="10">
        <v>1.06</v>
      </c>
      <c r="K66" s="4">
        <v>11</v>
      </c>
      <c r="L66" s="10">
        <v>0.94</v>
      </c>
      <c r="M66" s="4">
        <v>15</v>
      </c>
      <c r="N66" s="10">
        <v>1.1399999999999999</v>
      </c>
      <c r="O66" s="4">
        <v>19</v>
      </c>
      <c r="P66" s="10">
        <v>8.33</v>
      </c>
      <c r="Q66" s="4">
        <v>1</v>
      </c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</row>
    <row r="67" spans="1:69" x14ac:dyDescent="0.25">
      <c r="A67" s="16" t="s">
        <v>24</v>
      </c>
      <c r="B67" s="10">
        <v>2.5299343375820778</v>
      </c>
      <c r="C67" s="4">
        <f t="shared" si="0"/>
        <v>131</v>
      </c>
      <c r="D67" s="10">
        <v>0</v>
      </c>
      <c r="E67" s="4">
        <v>0</v>
      </c>
      <c r="F67" s="10">
        <v>2.5</v>
      </c>
      <c r="G67" s="4">
        <v>6</v>
      </c>
      <c r="H67" s="10">
        <v>1.66</v>
      </c>
      <c r="I67" s="4">
        <v>10</v>
      </c>
      <c r="J67" s="10">
        <v>3.18</v>
      </c>
      <c r="K67" s="4">
        <v>33</v>
      </c>
      <c r="L67" s="10">
        <v>3.08</v>
      </c>
      <c r="M67" s="4">
        <v>49</v>
      </c>
      <c r="N67" s="10">
        <v>1.98</v>
      </c>
      <c r="O67" s="4">
        <v>33</v>
      </c>
      <c r="P67" s="10">
        <v>0</v>
      </c>
      <c r="Q67" s="4">
        <v>0</v>
      </c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</row>
    <row r="68" spans="1:69" x14ac:dyDescent="0.25">
      <c r="A68" s="16" t="s">
        <v>36</v>
      </c>
      <c r="B68" s="10">
        <v>56.643491695635383</v>
      </c>
      <c r="C68" s="4">
        <f t="shared" si="0"/>
        <v>2933</v>
      </c>
      <c r="D68" s="10">
        <v>43.75</v>
      </c>
      <c r="E68" s="4">
        <v>14</v>
      </c>
      <c r="F68" s="10">
        <v>55</v>
      </c>
      <c r="G68" s="4">
        <v>132</v>
      </c>
      <c r="H68" s="10">
        <v>56.22</v>
      </c>
      <c r="I68" s="4">
        <v>339</v>
      </c>
      <c r="J68" s="10">
        <v>58.38</v>
      </c>
      <c r="K68" s="4">
        <v>606</v>
      </c>
      <c r="L68" s="10">
        <v>59.47</v>
      </c>
      <c r="M68" s="4">
        <v>945</v>
      </c>
      <c r="N68" s="10">
        <v>53.55</v>
      </c>
      <c r="O68" s="4">
        <v>891</v>
      </c>
      <c r="P68" s="10">
        <v>50</v>
      </c>
      <c r="Q68" s="4">
        <v>6</v>
      </c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</row>
    <row r="69" spans="1:69" x14ac:dyDescent="0.25">
      <c r="A69" s="16" t="s">
        <v>26</v>
      </c>
      <c r="B69" s="10">
        <v>39.880262649671685</v>
      </c>
      <c r="C69" s="4">
        <f t="shared" si="0"/>
        <v>2065</v>
      </c>
      <c r="D69" s="10">
        <v>56.25</v>
      </c>
      <c r="E69" s="4">
        <v>18</v>
      </c>
      <c r="F69" s="10">
        <v>42.5</v>
      </c>
      <c r="G69" s="4">
        <v>102</v>
      </c>
      <c r="H69" s="10">
        <v>41.63</v>
      </c>
      <c r="I69" s="4">
        <v>251</v>
      </c>
      <c r="J69" s="10">
        <v>37.380000000000003</v>
      </c>
      <c r="K69" s="4">
        <v>388</v>
      </c>
      <c r="L69" s="10">
        <v>36.5</v>
      </c>
      <c r="M69" s="4">
        <v>580</v>
      </c>
      <c r="N69" s="10">
        <v>43.33</v>
      </c>
      <c r="O69" s="4">
        <v>721</v>
      </c>
      <c r="P69" s="10">
        <v>41.67</v>
      </c>
      <c r="Q69" s="4">
        <v>5</v>
      </c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</row>
    <row r="70" spans="1:69" x14ac:dyDescent="0.25">
      <c r="A70" s="14"/>
      <c r="B70" s="10" t="s">
        <v>74</v>
      </c>
      <c r="C70" s="4">
        <f t="shared" ref="C70:C122" si="19">SUM(E70,G70,I70,K70,M70,O70,Q70)</f>
        <v>5178</v>
      </c>
      <c r="D70" s="10" t="s">
        <v>74</v>
      </c>
      <c r="E70" s="4">
        <f t="shared" ref="D70:Q70" si="20">SUM(E66,E67,E68,E69)</f>
        <v>32</v>
      </c>
      <c r="F70" s="10" t="s">
        <v>74</v>
      </c>
      <c r="G70" s="4">
        <f t="shared" si="20"/>
        <v>240</v>
      </c>
      <c r="H70" s="10" t="s">
        <v>74</v>
      </c>
      <c r="I70" s="4">
        <f t="shared" si="20"/>
        <v>603</v>
      </c>
      <c r="J70" s="10" t="s">
        <v>74</v>
      </c>
      <c r="K70" s="4">
        <f t="shared" ref="J70:K70" si="21">SUM(K66,K67,K68,K69)</f>
        <v>1038</v>
      </c>
      <c r="L70" s="10" t="s">
        <v>74</v>
      </c>
      <c r="M70" s="4">
        <f t="shared" si="20"/>
        <v>1589</v>
      </c>
      <c r="N70" s="10" t="s">
        <v>74</v>
      </c>
      <c r="O70" s="4">
        <f t="shared" si="20"/>
        <v>1664</v>
      </c>
      <c r="P70" s="10" t="s">
        <v>74</v>
      </c>
      <c r="Q70" s="4">
        <f t="shared" si="20"/>
        <v>12</v>
      </c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</row>
    <row r="71" spans="1:69" x14ac:dyDescent="0.25">
      <c r="A71" s="14"/>
      <c r="B71" s="3"/>
      <c r="C71" s="4"/>
      <c r="D71" s="3"/>
      <c r="E71" s="4"/>
      <c r="F71" s="3"/>
      <c r="G71" s="4"/>
      <c r="H71" s="3"/>
      <c r="I71" s="4"/>
      <c r="J71" s="3"/>
      <c r="K71" s="4"/>
      <c r="L71" s="3"/>
      <c r="M71" s="4"/>
      <c r="N71" s="3"/>
      <c r="O71" s="4"/>
      <c r="P71" s="3"/>
      <c r="Q71" s="4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</row>
    <row r="72" spans="1:69" ht="30" x14ac:dyDescent="0.25">
      <c r="A72" s="17" t="s">
        <v>37</v>
      </c>
      <c r="B72" s="8" t="s">
        <v>2</v>
      </c>
      <c r="C72" s="9" t="s">
        <v>3</v>
      </c>
      <c r="D72" s="8" t="s">
        <v>2</v>
      </c>
      <c r="E72" s="9" t="s">
        <v>3</v>
      </c>
      <c r="F72" s="8" t="s">
        <v>2</v>
      </c>
      <c r="G72" s="9" t="s">
        <v>3</v>
      </c>
      <c r="H72" s="8" t="s">
        <v>2</v>
      </c>
      <c r="I72" s="9" t="s">
        <v>3</v>
      </c>
      <c r="J72" s="8" t="s">
        <v>2</v>
      </c>
      <c r="K72" s="9" t="s">
        <v>3</v>
      </c>
      <c r="L72" s="8" t="s">
        <v>2</v>
      </c>
      <c r="M72" s="9" t="s">
        <v>3</v>
      </c>
      <c r="N72" s="8" t="s">
        <v>2</v>
      </c>
      <c r="O72" s="9" t="s">
        <v>3</v>
      </c>
      <c r="P72" s="8" t="s">
        <v>2</v>
      </c>
      <c r="Q72" s="9" t="s">
        <v>3</v>
      </c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</row>
    <row r="73" spans="1:69" x14ac:dyDescent="0.25">
      <c r="A73" s="16" t="s">
        <v>23</v>
      </c>
      <c r="B73" s="10">
        <v>5.7948618891249764</v>
      </c>
      <c r="C73" s="4">
        <f t="shared" si="19"/>
        <v>300</v>
      </c>
      <c r="D73" s="10">
        <v>3.13</v>
      </c>
      <c r="E73" s="4">
        <v>1</v>
      </c>
      <c r="F73" s="10">
        <v>4.17</v>
      </c>
      <c r="G73" s="4">
        <v>10</v>
      </c>
      <c r="H73" s="10">
        <v>7.31</v>
      </c>
      <c r="I73" s="4">
        <v>44</v>
      </c>
      <c r="J73" s="10">
        <v>6.92</v>
      </c>
      <c r="K73" s="4">
        <v>72</v>
      </c>
      <c r="L73" s="10">
        <v>6.24</v>
      </c>
      <c r="M73" s="4">
        <v>99</v>
      </c>
      <c r="N73" s="10">
        <v>4.3899999999999997</v>
      </c>
      <c r="O73" s="4">
        <v>73</v>
      </c>
      <c r="P73" s="10">
        <v>8.33</v>
      </c>
      <c r="Q73" s="4">
        <v>1</v>
      </c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</row>
    <row r="74" spans="1:69" x14ac:dyDescent="0.25">
      <c r="A74" s="16" t="s">
        <v>24</v>
      </c>
      <c r="B74" s="10">
        <v>1.8736720108170755</v>
      </c>
      <c r="C74" s="4">
        <f t="shared" si="19"/>
        <v>97</v>
      </c>
      <c r="D74" s="10">
        <v>3.13</v>
      </c>
      <c r="E74" s="4">
        <v>1</v>
      </c>
      <c r="F74" s="10">
        <v>2.08</v>
      </c>
      <c r="G74" s="4">
        <v>5</v>
      </c>
      <c r="H74" s="10">
        <v>2.33</v>
      </c>
      <c r="I74" s="4">
        <v>14</v>
      </c>
      <c r="J74" s="10">
        <v>2.59</v>
      </c>
      <c r="K74" s="4">
        <v>27</v>
      </c>
      <c r="L74" s="10">
        <v>1.64</v>
      </c>
      <c r="M74" s="4">
        <v>26</v>
      </c>
      <c r="N74" s="10">
        <v>1.44</v>
      </c>
      <c r="O74" s="4">
        <v>24</v>
      </c>
      <c r="P74" s="10">
        <v>0</v>
      </c>
      <c r="Q74" s="4">
        <v>0</v>
      </c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</row>
    <row r="75" spans="1:69" x14ac:dyDescent="0.25">
      <c r="A75" s="16" t="s">
        <v>38</v>
      </c>
      <c r="B75" s="10">
        <v>31.330886613869037</v>
      </c>
      <c r="C75" s="4">
        <f t="shared" si="19"/>
        <v>1622</v>
      </c>
      <c r="D75" s="10">
        <v>25</v>
      </c>
      <c r="E75" s="4">
        <v>8</v>
      </c>
      <c r="F75" s="10">
        <v>31.67</v>
      </c>
      <c r="G75" s="4">
        <v>76</v>
      </c>
      <c r="H75" s="10">
        <v>30.23</v>
      </c>
      <c r="I75" s="4">
        <v>182</v>
      </c>
      <c r="J75" s="10">
        <v>31.22</v>
      </c>
      <c r="K75" s="4">
        <v>325</v>
      </c>
      <c r="L75" s="10">
        <v>31.19</v>
      </c>
      <c r="M75" s="4">
        <v>495</v>
      </c>
      <c r="N75" s="10">
        <v>31.87</v>
      </c>
      <c r="O75" s="4">
        <v>530</v>
      </c>
      <c r="P75" s="10">
        <v>50</v>
      </c>
      <c r="Q75" s="4">
        <v>6</v>
      </c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</row>
    <row r="76" spans="1:69" x14ac:dyDescent="0.25">
      <c r="A76" s="16" t="s">
        <v>26</v>
      </c>
      <c r="B76" s="10">
        <v>61.000579486188911</v>
      </c>
      <c r="C76" s="4">
        <f t="shared" si="19"/>
        <v>3158</v>
      </c>
      <c r="D76" s="10">
        <v>68.75</v>
      </c>
      <c r="E76" s="4">
        <v>22</v>
      </c>
      <c r="F76" s="10">
        <v>62.08</v>
      </c>
      <c r="G76" s="4">
        <v>149</v>
      </c>
      <c r="H76" s="10">
        <v>60.13</v>
      </c>
      <c r="I76" s="4">
        <v>362</v>
      </c>
      <c r="J76" s="10">
        <v>59.27</v>
      </c>
      <c r="K76" s="4">
        <v>617</v>
      </c>
      <c r="L76" s="10">
        <v>60.93</v>
      </c>
      <c r="M76" s="4">
        <v>967</v>
      </c>
      <c r="N76" s="10">
        <v>62.3</v>
      </c>
      <c r="O76" s="4">
        <v>1036</v>
      </c>
      <c r="P76" s="10">
        <v>41.67</v>
      </c>
      <c r="Q76" s="4">
        <v>5</v>
      </c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</row>
    <row r="77" spans="1:69" x14ac:dyDescent="0.25">
      <c r="A77" s="14"/>
      <c r="B77" s="10" t="s">
        <v>74</v>
      </c>
      <c r="C77" s="4">
        <f t="shared" si="19"/>
        <v>5177</v>
      </c>
      <c r="D77" s="10" t="s">
        <v>74</v>
      </c>
      <c r="E77" s="4">
        <f t="shared" ref="D77:Q77" si="22">SUM(E73,E74,E75,E76)</f>
        <v>32</v>
      </c>
      <c r="F77" s="10" t="s">
        <v>74</v>
      </c>
      <c r="G77" s="4">
        <f t="shared" si="22"/>
        <v>240</v>
      </c>
      <c r="H77" s="10" t="s">
        <v>74</v>
      </c>
      <c r="I77" s="4">
        <f t="shared" si="22"/>
        <v>602</v>
      </c>
      <c r="J77" s="10" t="s">
        <v>74</v>
      </c>
      <c r="K77" s="4">
        <f t="shared" ref="J77:K77" si="23">SUM(K73,K74,K75,K76)</f>
        <v>1041</v>
      </c>
      <c r="L77" s="10" t="s">
        <v>74</v>
      </c>
      <c r="M77" s="4">
        <f t="shared" si="22"/>
        <v>1587</v>
      </c>
      <c r="N77" s="10" t="s">
        <v>74</v>
      </c>
      <c r="O77" s="4">
        <f t="shared" si="22"/>
        <v>1663</v>
      </c>
      <c r="P77" s="10" t="s">
        <v>74</v>
      </c>
      <c r="Q77" s="4">
        <f t="shared" si="22"/>
        <v>12</v>
      </c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</row>
    <row r="78" spans="1:69" x14ac:dyDescent="0.25">
      <c r="A78" s="14"/>
      <c r="B78" s="3"/>
      <c r="C78" s="4"/>
      <c r="D78" s="3"/>
      <c r="E78" s="4"/>
      <c r="F78" s="3"/>
      <c r="G78" s="4"/>
      <c r="H78" s="3"/>
      <c r="I78" s="4"/>
      <c r="J78" s="3"/>
      <c r="K78" s="4"/>
      <c r="L78" s="3"/>
      <c r="M78" s="4"/>
      <c r="N78" s="3"/>
      <c r="O78" s="4"/>
      <c r="P78" s="3"/>
      <c r="Q78" s="4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</row>
    <row r="79" spans="1:69" x14ac:dyDescent="0.25">
      <c r="A79" s="13" t="s">
        <v>39</v>
      </c>
      <c r="B79" s="3"/>
      <c r="C79" s="4"/>
      <c r="D79" s="3"/>
      <c r="E79" s="4"/>
      <c r="F79" s="3"/>
      <c r="G79" s="4"/>
      <c r="H79" s="3"/>
      <c r="I79" s="4"/>
      <c r="J79" s="3"/>
      <c r="K79" s="4"/>
      <c r="L79" s="3"/>
      <c r="M79" s="4"/>
      <c r="N79" s="3"/>
      <c r="O79" s="4"/>
      <c r="P79" s="3"/>
      <c r="Q79" s="4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</row>
    <row r="80" spans="1:69" x14ac:dyDescent="0.25">
      <c r="A80" s="14"/>
      <c r="B80" s="3"/>
      <c r="C80" s="4"/>
      <c r="D80" s="3"/>
      <c r="E80" s="4"/>
      <c r="F80" s="3"/>
      <c r="G80" s="4"/>
      <c r="H80" s="3"/>
      <c r="I80" s="4"/>
      <c r="J80" s="3"/>
      <c r="K80" s="4"/>
      <c r="L80" s="3"/>
      <c r="M80" s="4"/>
      <c r="N80" s="3"/>
      <c r="O80" s="4"/>
      <c r="P80" s="3"/>
      <c r="Q80" s="4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</row>
    <row r="81" spans="1:69" ht="30" x14ac:dyDescent="0.25">
      <c r="A81" s="15" t="s">
        <v>40</v>
      </c>
      <c r="B81" s="8" t="s">
        <v>2</v>
      </c>
      <c r="C81" s="9" t="s">
        <v>3</v>
      </c>
      <c r="D81" s="8" t="s">
        <v>2</v>
      </c>
      <c r="E81" s="9" t="s">
        <v>3</v>
      </c>
      <c r="F81" s="8" t="s">
        <v>2</v>
      </c>
      <c r="G81" s="9" t="s">
        <v>3</v>
      </c>
      <c r="H81" s="8" t="s">
        <v>2</v>
      </c>
      <c r="I81" s="9" t="s">
        <v>3</v>
      </c>
      <c r="J81" s="8" t="s">
        <v>2</v>
      </c>
      <c r="K81" s="9" t="s">
        <v>3</v>
      </c>
      <c r="L81" s="8" t="s">
        <v>2</v>
      </c>
      <c r="M81" s="9" t="s">
        <v>3</v>
      </c>
      <c r="N81" s="8" t="s">
        <v>2</v>
      </c>
      <c r="O81" s="9" t="s">
        <v>3</v>
      </c>
      <c r="P81" s="8" t="s">
        <v>2</v>
      </c>
      <c r="Q81" s="9" t="s">
        <v>3</v>
      </c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</row>
    <row r="82" spans="1:69" x14ac:dyDescent="0.25">
      <c r="A82" s="16" t="s">
        <v>41</v>
      </c>
      <c r="B82" s="10">
        <v>1.7178150936112719</v>
      </c>
      <c r="C82" s="4">
        <f t="shared" si="19"/>
        <v>89</v>
      </c>
      <c r="D82" s="10">
        <v>0</v>
      </c>
      <c r="E82" s="4">
        <v>0</v>
      </c>
      <c r="F82" s="10">
        <v>0</v>
      </c>
      <c r="G82" s="4">
        <v>0</v>
      </c>
      <c r="H82" s="10">
        <v>0.83</v>
      </c>
      <c r="I82" s="4">
        <v>5</v>
      </c>
      <c r="J82" s="10">
        <v>1.25</v>
      </c>
      <c r="K82" s="4">
        <v>13</v>
      </c>
      <c r="L82" s="10">
        <v>1.2</v>
      </c>
      <c r="M82" s="4">
        <v>19</v>
      </c>
      <c r="N82" s="10">
        <v>3.13</v>
      </c>
      <c r="O82" s="4">
        <v>52</v>
      </c>
      <c r="P82" s="10">
        <v>0</v>
      </c>
      <c r="Q82" s="4">
        <v>0</v>
      </c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</row>
    <row r="83" spans="1:69" x14ac:dyDescent="0.25">
      <c r="A83" s="16" t="s">
        <v>6</v>
      </c>
      <c r="B83" s="10">
        <v>1.4089944026249759</v>
      </c>
      <c r="C83" s="4">
        <f t="shared" si="19"/>
        <v>73</v>
      </c>
      <c r="D83" s="10">
        <v>0</v>
      </c>
      <c r="E83" s="4">
        <v>0</v>
      </c>
      <c r="F83" s="10">
        <v>0.41</v>
      </c>
      <c r="G83" s="4">
        <v>1</v>
      </c>
      <c r="H83" s="10">
        <v>1.99</v>
      </c>
      <c r="I83" s="4">
        <v>12</v>
      </c>
      <c r="J83" s="10">
        <v>1.63</v>
      </c>
      <c r="K83" s="4">
        <v>17</v>
      </c>
      <c r="L83" s="10">
        <v>1.1299999999999999</v>
      </c>
      <c r="M83" s="4">
        <v>18</v>
      </c>
      <c r="N83" s="10">
        <v>1.5</v>
      </c>
      <c r="O83" s="4">
        <v>25</v>
      </c>
      <c r="P83" s="10">
        <v>0</v>
      </c>
      <c r="Q83" s="4">
        <v>0</v>
      </c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</row>
    <row r="84" spans="1:69" x14ac:dyDescent="0.25">
      <c r="A84" s="16" t="s">
        <v>7</v>
      </c>
      <c r="B84" s="10">
        <v>24.802161744836905</v>
      </c>
      <c r="C84" s="4">
        <f t="shared" si="19"/>
        <v>1285</v>
      </c>
      <c r="D84" s="10">
        <v>12.5</v>
      </c>
      <c r="E84" s="4">
        <v>4</v>
      </c>
      <c r="F84" s="10">
        <v>14.52</v>
      </c>
      <c r="G84" s="4">
        <v>35</v>
      </c>
      <c r="H84" s="10">
        <v>16.059999999999999</v>
      </c>
      <c r="I84" s="4">
        <v>97</v>
      </c>
      <c r="J84" s="10">
        <v>19.39</v>
      </c>
      <c r="K84" s="4">
        <v>202</v>
      </c>
      <c r="L84" s="10">
        <v>23.25</v>
      </c>
      <c r="M84" s="4">
        <v>369</v>
      </c>
      <c r="N84" s="10">
        <v>34.6</v>
      </c>
      <c r="O84" s="4">
        <v>575</v>
      </c>
      <c r="P84" s="10">
        <v>23.08</v>
      </c>
      <c r="Q84" s="4">
        <v>3</v>
      </c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</row>
    <row r="85" spans="1:69" x14ac:dyDescent="0.25">
      <c r="A85" s="16" t="s">
        <v>8</v>
      </c>
      <c r="B85" s="10">
        <v>72.071028758926843</v>
      </c>
      <c r="C85" s="4">
        <f t="shared" si="19"/>
        <v>3734</v>
      </c>
      <c r="D85" s="10">
        <v>87.5</v>
      </c>
      <c r="E85" s="4">
        <v>28</v>
      </c>
      <c r="F85" s="10">
        <v>85.06</v>
      </c>
      <c r="G85" s="4">
        <v>205</v>
      </c>
      <c r="H85" s="10">
        <v>81.13</v>
      </c>
      <c r="I85" s="4">
        <v>490</v>
      </c>
      <c r="J85" s="10">
        <v>77.739999999999995</v>
      </c>
      <c r="K85" s="4">
        <v>810</v>
      </c>
      <c r="L85" s="10">
        <v>74.42</v>
      </c>
      <c r="M85" s="4">
        <v>1181</v>
      </c>
      <c r="N85" s="10">
        <v>60.77</v>
      </c>
      <c r="O85" s="4">
        <v>1010</v>
      </c>
      <c r="P85" s="10">
        <v>76.92</v>
      </c>
      <c r="Q85" s="4">
        <v>10</v>
      </c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</row>
    <row r="86" spans="1:69" x14ac:dyDescent="0.25">
      <c r="A86" s="14"/>
      <c r="B86" s="10" t="s">
        <v>74</v>
      </c>
      <c r="C86" s="4">
        <f t="shared" si="19"/>
        <v>5181</v>
      </c>
      <c r="D86" s="10" t="s">
        <v>74</v>
      </c>
      <c r="E86" s="4">
        <f t="shared" ref="D86:Q86" si="24">SUM(E82,E83,E84,E85)</f>
        <v>32</v>
      </c>
      <c r="F86" s="10" t="s">
        <v>74</v>
      </c>
      <c r="G86" s="4">
        <f t="shared" si="24"/>
        <v>241</v>
      </c>
      <c r="H86" s="10" t="s">
        <v>74</v>
      </c>
      <c r="I86" s="4">
        <f t="shared" si="24"/>
        <v>604</v>
      </c>
      <c r="J86" s="10" t="s">
        <v>74</v>
      </c>
      <c r="K86" s="4">
        <f t="shared" ref="J86:K86" si="25">SUM(K82,K83,K84,K85)</f>
        <v>1042</v>
      </c>
      <c r="L86" s="10" t="s">
        <v>74</v>
      </c>
      <c r="M86" s="4">
        <f t="shared" si="24"/>
        <v>1587</v>
      </c>
      <c r="N86" s="10" t="s">
        <v>74</v>
      </c>
      <c r="O86" s="4">
        <f t="shared" si="24"/>
        <v>1662</v>
      </c>
      <c r="P86" s="10" t="s">
        <v>74</v>
      </c>
      <c r="Q86" s="4">
        <f t="shared" si="24"/>
        <v>13</v>
      </c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</row>
    <row r="87" spans="1:69" x14ac:dyDescent="0.25">
      <c r="A87" s="14"/>
      <c r="B87" s="3"/>
      <c r="C87" s="4"/>
      <c r="D87" s="3"/>
      <c r="E87" s="4"/>
      <c r="F87" s="3"/>
      <c r="G87" s="4"/>
      <c r="H87" s="3"/>
      <c r="I87" s="4"/>
      <c r="J87" s="3"/>
      <c r="K87" s="4"/>
      <c r="L87" s="3"/>
      <c r="M87" s="4"/>
      <c r="N87" s="3"/>
      <c r="O87" s="4"/>
      <c r="P87" s="3"/>
      <c r="Q87" s="4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</row>
    <row r="88" spans="1:69" ht="30" x14ac:dyDescent="0.25">
      <c r="A88" s="15" t="s">
        <v>42</v>
      </c>
      <c r="B88" s="8" t="s">
        <v>2</v>
      </c>
      <c r="C88" s="9" t="s">
        <v>3</v>
      </c>
      <c r="D88" s="8" t="s">
        <v>2</v>
      </c>
      <c r="E88" s="9" t="s">
        <v>3</v>
      </c>
      <c r="F88" s="8" t="s">
        <v>2</v>
      </c>
      <c r="G88" s="9" t="s">
        <v>3</v>
      </c>
      <c r="H88" s="8" t="s">
        <v>2</v>
      </c>
      <c r="I88" s="9" t="s">
        <v>3</v>
      </c>
      <c r="J88" s="8" t="s">
        <v>2</v>
      </c>
      <c r="K88" s="9" t="s">
        <v>3</v>
      </c>
      <c r="L88" s="8" t="s">
        <v>2</v>
      </c>
      <c r="M88" s="9" t="s">
        <v>3</v>
      </c>
      <c r="N88" s="8" t="s">
        <v>2</v>
      </c>
      <c r="O88" s="9" t="s">
        <v>3</v>
      </c>
      <c r="P88" s="8" t="s">
        <v>2</v>
      </c>
      <c r="Q88" s="9" t="s">
        <v>3</v>
      </c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</row>
    <row r="89" spans="1:69" x14ac:dyDescent="0.25">
      <c r="A89" s="16" t="s">
        <v>41</v>
      </c>
      <c r="B89" s="10">
        <v>9.3683600540853771</v>
      </c>
      <c r="C89" s="4">
        <f t="shared" si="19"/>
        <v>485</v>
      </c>
      <c r="D89" s="10">
        <v>9.3800000000000008</v>
      </c>
      <c r="E89" s="4">
        <v>3</v>
      </c>
      <c r="F89" s="10">
        <v>5.39</v>
      </c>
      <c r="G89" s="4">
        <v>13</v>
      </c>
      <c r="H89" s="10">
        <v>7.96</v>
      </c>
      <c r="I89" s="4">
        <v>48</v>
      </c>
      <c r="J89" s="10">
        <v>9.1199999999999992</v>
      </c>
      <c r="K89" s="4">
        <v>95</v>
      </c>
      <c r="L89" s="10">
        <v>10.77</v>
      </c>
      <c r="M89" s="4">
        <v>171</v>
      </c>
      <c r="N89" s="10">
        <v>9.35</v>
      </c>
      <c r="O89" s="4">
        <v>155</v>
      </c>
      <c r="P89" s="10">
        <v>0</v>
      </c>
      <c r="Q89" s="4">
        <v>0</v>
      </c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</row>
    <row r="90" spans="1:69" x14ac:dyDescent="0.25">
      <c r="A90" s="16" t="s">
        <v>6</v>
      </c>
      <c r="B90" s="10">
        <v>3.8246088468224837</v>
      </c>
      <c r="C90" s="4">
        <f t="shared" si="19"/>
        <v>198</v>
      </c>
      <c r="D90" s="10">
        <v>6.25</v>
      </c>
      <c r="E90" s="4">
        <v>2</v>
      </c>
      <c r="F90" s="10">
        <v>4.9800000000000004</v>
      </c>
      <c r="G90" s="4">
        <v>12</v>
      </c>
      <c r="H90" s="10">
        <v>3.65</v>
      </c>
      <c r="I90" s="4">
        <v>22</v>
      </c>
      <c r="J90" s="10">
        <v>2.98</v>
      </c>
      <c r="K90" s="4">
        <v>31</v>
      </c>
      <c r="L90" s="10">
        <v>4.09</v>
      </c>
      <c r="M90" s="4">
        <v>65</v>
      </c>
      <c r="N90" s="10">
        <v>3.98</v>
      </c>
      <c r="O90" s="4">
        <v>66</v>
      </c>
      <c r="P90" s="10">
        <v>0</v>
      </c>
      <c r="Q90" s="4">
        <v>0</v>
      </c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</row>
    <row r="91" spans="1:69" x14ac:dyDescent="0.25">
      <c r="A91" s="16" t="s">
        <v>7</v>
      </c>
      <c r="B91" s="10">
        <v>38.748309831949008</v>
      </c>
      <c r="C91" s="4">
        <f t="shared" si="19"/>
        <v>2006</v>
      </c>
      <c r="D91" s="10">
        <v>37.5</v>
      </c>
      <c r="E91" s="4">
        <v>12</v>
      </c>
      <c r="F91" s="10">
        <v>27.39</v>
      </c>
      <c r="G91" s="4">
        <v>66</v>
      </c>
      <c r="H91" s="10">
        <v>31.51</v>
      </c>
      <c r="I91" s="4">
        <v>190</v>
      </c>
      <c r="J91" s="10">
        <v>33.299999999999997</v>
      </c>
      <c r="K91" s="4">
        <v>347</v>
      </c>
      <c r="L91" s="10">
        <v>37.22</v>
      </c>
      <c r="M91" s="4">
        <v>591</v>
      </c>
      <c r="N91" s="10">
        <v>47.95</v>
      </c>
      <c r="O91" s="4">
        <v>795</v>
      </c>
      <c r="P91" s="10">
        <v>38.46</v>
      </c>
      <c r="Q91" s="4">
        <v>5</v>
      </c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</row>
    <row r="92" spans="1:69" x14ac:dyDescent="0.25">
      <c r="A92" s="16" t="s">
        <v>8</v>
      </c>
      <c r="B92" s="10">
        <v>48.058721267143135</v>
      </c>
      <c r="C92" s="4">
        <f t="shared" si="19"/>
        <v>2488</v>
      </c>
      <c r="D92" s="10">
        <v>46.88</v>
      </c>
      <c r="E92" s="4">
        <v>15</v>
      </c>
      <c r="F92" s="10">
        <v>62.24</v>
      </c>
      <c r="G92" s="4">
        <v>150</v>
      </c>
      <c r="H92" s="10">
        <v>56.88</v>
      </c>
      <c r="I92" s="4">
        <v>343</v>
      </c>
      <c r="J92" s="10">
        <v>54.61</v>
      </c>
      <c r="K92" s="4">
        <v>569</v>
      </c>
      <c r="L92" s="10">
        <v>47.92</v>
      </c>
      <c r="M92" s="4">
        <v>761</v>
      </c>
      <c r="N92" s="10">
        <v>38.72</v>
      </c>
      <c r="O92" s="4">
        <v>642</v>
      </c>
      <c r="P92" s="10">
        <v>61.54</v>
      </c>
      <c r="Q92" s="4">
        <v>8</v>
      </c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</row>
    <row r="93" spans="1:69" x14ac:dyDescent="0.25">
      <c r="A93" s="14"/>
      <c r="B93" s="10" t="s">
        <v>74</v>
      </c>
      <c r="C93" s="4">
        <f t="shared" si="19"/>
        <v>5177</v>
      </c>
      <c r="D93" s="10" t="s">
        <v>74</v>
      </c>
      <c r="E93" s="4">
        <f t="shared" ref="D93:Q93" si="26">SUM(E89,E90,E91,E92)</f>
        <v>32</v>
      </c>
      <c r="F93" s="10" t="s">
        <v>74</v>
      </c>
      <c r="G93" s="4">
        <f t="shared" si="26"/>
        <v>241</v>
      </c>
      <c r="H93" s="10" t="s">
        <v>74</v>
      </c>
      <c r="I93" s="4">
        <f t="shared" si="26"/>
        <v>603</v>
      </c>
      <c r="J93" s="10" t="s">
        <v>74</v>
      </c>
      <c r="K93" s="4">
        <f t="shared" ref="J93:K93" si="27">SUM(K89,K90,K91,K92)</f>
        <v>1042</v>
      </c>
      <c r="L93" s="10" t="s">
        <v>74</v>
      </c>
      <c r="M93" s="4">
        <f t="shared" si="26"/>
        <v>1588</v>
      </c>
      <c r="N93" s="10" t="s">
        <v>74</v>
      </c>
      <c r="O93" s="4">
        <f t="shared" si="26"/>
        <v>1658</v>
      </c>
      <c r="P93" s="10" t="s">
        <v>74</v>
      </c>
      <c r="Q93" s="4">
        <f t="shared" si="26"/>
        <v>13</v>
      </c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</row>
    <row r="94" spans="1:69" x14ac:dyDescent="0.25">
      <c r="A94" s="14"/>
      <c r="B94" s="3"/>
      <c r="C94" s="4"/>
      <c r="D94" s="3"/>
      <c r="E94" s="4"/>
      <c r="F94" s="3"/>
      <c r="G94" s="4"/>
      <c r="H94" s="3"/>
      <c r="I94" s="4"/>
      <c r="J94" s="3"/>
      <c r="K94" s="4"/>
      <c r="L94" s="3"/>
      <c r="M94" s="4"/>
      <c r="N94" s="3"/>
      <c r="O94" s="4"/>
      <c r="P94" s="3"/>
      <c r="Q94" s="4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</row>
    <row r="95" spans="1:69" x14ac:dyDescent="0.25">
      <c r="A95" s="13" t="s">
        <v>43</v>
      </c>
      <c r="B95" s="3"/>
      <c r="C95" s="4"/>
      <c r="D95" s="3"/>
      <c r="E95" s="4"/>
      <c r="F95" s="3"/>
      <c r="G95" s="4"/>
      <c r="H95" s="3"/>
      <c r="I95" s="4"/>
      <c r="J95" s="3"/>
      <c r="K95" s="4"/>
      <c r="L95" s="3"/>
      <c r="M95" s="4"/>
      <c r="N95" s="3"/>
      <c r="O95" s="4"/>
      <c r="P95" s="3"/>
      <c r="Q95" s="4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</row>
    <row r="96" spans="1:69" x14ac:dyDescent="0.25">
      <c r="A96" s="14"/>
      <c r="B96" s="3"/>
      <c r="C96" s="4"/>
      <c r="D96" s="3"/>
      <c r="E96" s="4"/>
      <c r="F96" s="3"/>
      <c r="G96" s="4"/>
      <c r="H96" s="3"/>
      <c r="I96" s="4"/>
      <c r="J96" s="3"/>
      <c r="K96" s="4"/>
      <c r="L96" s="3"/>
      <c r="M96" s="4"/>
      <c r="N96" s="3"/>
      <c r="O96" s="4"/>
      <c r="P96" s="3"/>
      <c r="Q96" s="4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</row>
    <row r="97" spans="1:69" ht="30" x14ac:dyDescent="0.25">
      <c r="A97" s="15" t="s">
        <v>44</v>
      </c>
      <c r="B97" s="8" t="s">
        <v>2</v>
      </c>
      <c r="C97" s="9" t="s">
        <v>3</v>
      </c>
      <c r="D97" s="8" t="s">
        <v>2</v>
      </c>
      <c r="E97" s="9" t="s">
        <v>3</v>
      </c>
      <c r="F97" s="8" t="s">
        <v>2</v>
      </c>
      <c r="G97" s="9" t="s">
        <v>3</v>
      </c>
      <c r="H97" s="8" t="s">
        <v>2</v>
      </c>
      <c r="I97" s="9" t="s">
        <v>3</v>
      </c>
      <c r="J97" s="8" t="s">
        <v>2</v>
      </c>
      <c r="K97" s="9" t="s">
        <v>3</v>
      </c>
      <c r="L97" s="8" t="s">
        <v>2</v>
      </c>
      <c r="M97" s="9" t="s">
        <v>3</v>
      </c>
      <c r="N97" s="8" t="s">
        <v>2</v>
      </c>
      <c r="O97" s="9" t="s">
        <v>3</v>
      </c>
      <c r="P97" s="8" t="s">
        <v>2</v>
      </c>
      <c r="Q97" s="9" t="s">
        <v>3</v>
      </c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</row>
    <row r="98" spans="1:69" x14ac:dyDescent="0.25">
      <c r="A98" s="16" t="s">
        <v>45</v>
      </c>
      <c r="B98" s="10">
        <v>45.177469135802468</v>
      </c>
      <c r="C98" s="4">
        <f t="shared" si="19"/>
        <v>2342</v>
      </c>
      <c r="D98" s="10">
        <v>62.5</v>
      </c>
      <c r="E98" s="4">
        <v>20</v>
      </c>
      <c r="F98" s="10">
        <v>44.4</v>
      </c>
      <c r="G98" s="4">
        <v>107</v>
      </c>
      <c r="H98" s="10">
        <v>42.12</v>
      </c>
      <c r="I98" s="4">
        <v>254</v>
      </c>
      <c r="J98" s="10">
        <v>45.63</v>
      </c>
      <c r="K98" s="4">
        <v>475</v>
      </c>
      <c r="L98" s="10">
        <v>43.29</v>
      </c>
      <c r="M98" s="4">
        <v>687</v>
      </c>
      <c r="N98" s="10">
        <v>47.63</v>
      </c>
      <c r="O98" s="4">
        <v>795</v>
      </c>
      <c r="P98" s="10">
        <v>36.36</v>
      </c>
      <c r="Q98" s="4">
        <v>4</v>
      </c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</row>
    <row r="99" spans="1:69" x14ac:dyDescent="0.25">
      <c r="A99" s="16" t="s">
        <v>46</v>
      </c>
      <c r="B99" s="10">
        <v>54.822530864197525</v>
      </c>
      <c r="C99" s="4">
        <f t="shared" si="19"/>
        <v>2842</v>
      </c>
      <c r="D99" s="10">
        <v>37.5</v>
      </c>
      <c r="E99" s="4">
        <v>12</v>
      </c>
      <c r="F99" s="10">
        <v>55.6</v>
      </c>
      <c r="G99" s="4">
        <v>134</v>
      </c>
      <c r="H99" s="10">
        <v>57.88</v>
      </c>
      <c r="I99" s="4">
        <v>349</v>
      </c>
      <c r="J99" s="10">
        <v>54.37</v>
      </c>
      <c r="K99" s="4">
        <v>566</v>
      </c>
      <c r="L99" s="10">
        <v>56.71</v>
      </c>
      <c r="M99" s="4">
        <v>900</v>
      </c>
      <c r="N99" s="10">
        <v>52.37</v>
      </c>
      <c r="O99" s="4">
        <v>874</v>
      </c>
      <c r="P99" s="10">
        <v>63.64</v>
      </c>
      <c r="Q99" s="4">
        <v>7</v>
      </c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</row>
    <row r="100" spans="1:69" x14ac:dyDescent="0.25">
      <c r="A100" s="14"/>
      <c r="B100" s="10" t="s">
        <v>74</v>
      </c>
      <c r="C100" s="4">
        <f t="shared" si="19"/>
        <v>5184</v>
      </c>
      <c r="D100" s="10" t="s">
        <v>74</v>
      </c>
      <c r="E100" s="4">
        <f t="shared" ref="D100:Q100" si="28">SUM(E98,E99)</f>
        <v>32</v>
      </c>
      <c r="F100" s="10" t="s">
        <v>74</v>
      </c>
      <c r="G100" s="4">
        <f t="shared" si="28"/>
        <v>241</v>
      </c>
      <c r="H100" s="10" t="s">
        <v>74</v>
      </c>
      <c r="I100" s="4">
        <f t="shared" si="28"/>
        <v>603</v>
      </c>
      <c r="J100" s="10" t="s">
        <v>74</v>
      </c>
      <c r="K100" s="4">
        <f t="shared" ref="J100:K100" si="29">SUM(K98,K99)</f>
        <v>1041</v>
      </c>
      <c r="L100" s="10" t="s">
        <v>74</v>
      </c>
      <c r="M100" s="4">
        <f t="shared" si="28"/>
        <v>1587</v>
      </c>
      <c r="N100" s="10" t="s">
        <v>74</v>
      </c>
      <c r="O100" s="4">
        <f t="shared" si="28"/>
        <v>1669</v>
      </c>
      <c r="P100" s="10" t="s">
        <v>74</v>
      </c>
      <c r="Q100" s="4">
        <f t="shared" si="28"/>
        <v>11</v>
      </c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</row>
    <row r="101" spans="1:69" x14ac:dyDescent="0.25">
      <c r="A101" s="14"/>
      <c r="B101" s="3"/>
      <c r="C101" s="4"/>
      <c r="D101" s="3"/>
      <c r="E101" s="4"/>
      <c r="F101" s="3"/>
      <c r="G101" s="4"/>
      <c r="H101" s="3"/>
      <c r="I101" s="4"/>
      <c r="J101" s="3"/>
      <c r="K101" s="4"/>
      <c r="L101" s="3"/>
      <c r="M101" s="4"/>
      <c r="N101" s="3"/>
      <c r="O101" s="4"/>
      <c r="P101" s="3"/>
      <c r="Q101" s="4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</row>
    <row r="102" spans="1:69" ht="30" x14ac:dyDescent="0.25">
      <c r="A102" s="15" t="s">
        <v>47</v>
      </c>
      <c r="B102" s="8" t="s">
        <v>2</v>
      </c>
      <c r="C102" s="9" t="s">
        <v>3</v>
      </c>
      <c r="D102" s="8" t="s">
        <v>2</v>
      </c>
      <c r="E102" s="9" t="s">
        <v>3</v>
      </c>
      <c r="F102" s="8" t="s">
        <v>2</v>
      </c>
      <c r="G102" s="9" t="s">
        <v>3</v>
      </c>
      <c r="H102" s="8" t="s">
        <v>2</v>
      </c>
      <c r="I102" s="9" t="s">
        <v>3</v>
      </c>
      <c r="J102" s="8" t="s">
        <v>2</v>
      </c>
      <c r="K102" s="9" t="s">
        <v>3</v>
      </c>
      <c r="L102" s="8" t="s">
        <v>2</v>
      </c>
      <c r="M102" s="9" t="s">
        <v>3</v>
      </c>
      <c r="N102" s="8" t="s">
        <v>2</v>
      </c>
      <c r="O102" s="9" t="s">
        <v>3</v>
      </c>
      <c r="P102" s="8" t="s">
        <v>2</v>
      </c>
      <c r="Q102" s="9" t="s">
        <v>3</v>
      </c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</row>
    <row r="103" spans="1:69" x14ac:dyDescent="0.25">
      <c r="A103" s="16" t="s">
        <v>48</v>
      </c>
      <c r="B103" s="10">
        <v>0.61597690086621748</v>
      </c>
      <c r="C103" s="4">
        <f t="shared" si="19"/>
        <v>32</v>
      </c>
      <c r="D103" s="10">
        <v>100</v>
      </c>
      <c r="E103" s="4">
        <v>32</v>
      </c>
      <c r="F103" s="10">
        <v>0</v>
      </c>
      <c r="G103" s="4">
        <v>0</v>
      </c>
      <c r="H103" s="10">
        <v>0</v>
      </c>
      <c r="I103" s="4">
        <v>0</v>
      </c>
      <c r="J103" s="10">
        <v>0</v>
      </c>
      <c r="K103" s="4">
        <v>0</v>
      </c>
      <c r="L103" s="10">
        <v>0</v>
      </c>
      <c r="M103" s="4">
        <v>0</v>
      </c>
      <c r="N103" s="10">
        <v>0</v>
      </c>
      <c r="O103" s="4">
        <v>0</v>
      </c>
      <c r="P103" s="10">
        <v>0</v>
      </c>
      <c r="Q103" s="4">
        <v>0</v>
      </c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</row>
    <row r="104" spans="1:69" x14ac:dyDescent="0.25">
      <c r="A104" s="16" t="s">
        <v>49</v>
      </c>
      <c r="B104" s="10">
        <v>4.639076034648701</v>
      </c>
      <c r="C104" s="4">
        <f t="shared" si="19"/>
        <v>241</v>
      </c>
      <c r="D104" s="10">
        <v>0</v>
      </c>
      <c r="E104" s="4">
        <v>0</v>
      </c>
      <c r="F104" s="10">
        <v>100</v>
      </c>
      <c r="G104" s="4">
        <v>241</v>
      </c>
      <c r="H104" s="10">
        <v>0</v>
      </c>
      <c r="I104" s="4">
        <v>0</v>
      </c>
      <c r="J104" s="10">
        <v>0</v>
      </c>
      <c r="K104" s="4">
        <v>0</v>
      </c>
      <c r="L104" s="10">
        <v>0</v>
      </c>
      <c r="M104" s="4">
        <v>0</v>
      </c>
      <c r="N104" s="10">
        <v>0</v>
      </c>
      <c r="O104" s="4">
        <v>0</v>
      </c>
      <c r="P104" s="10">
        <v>0</v>
      </c>
      <c r="Q104" s="4">
        <v>0</v>
      </c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</row>
    <row r="105" spans="1:69" x14ac:dyDescent="0.25">
      <c r="A105" s="16" t="s">
        <v>50</v>
      </c>
      <c r="B105" s="10">
        <v>11.645813282001924</v>
      </c>
      <c r="C105" s="4">
        <f t="shared" si="19"/>
        <v>605</v>
      </c>
      <c r="D105" s="10">
        <v>0</v>
      </c>
      <c r="E105" s="4">
        <v>0</v>
      </c>
      <c r="F105" s="10">
        <v>0</v>
      </c>
      <c r="G105" s="4">
        <v>0</v>
      </c>
      <c r="H105" s="10">
        <v>100</v>
      </c>
      <c r="I105" s="4">
        <v>605</v>
      </c>
      <c r="J105" s="10">
        <v>0</v>
      </c>
      <c r="K105" s="4">
        <v>0</v>
      </c>
      <c r="L105" s="10">
        <v>0</v>
      </c>
      <c r="M105" s="4">
        <v>0</v>
      </c>
      <c r="N105" s="10">
        <v>0</v>
      </c>
      <c r="O105" s="4">
        <v>0</v>
      </c>
      <c r="P105" s="10">
        <v>0</v>
      </c>
      <c r="Q105" s="4">
        <v>0</v>
      </c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</row>
    <row r="106" spans="1:69" x14ac:dyDescent="0.25">
      <c r="A106" s="16" t="s">
        <v>51</v>
      </c>
      <c r="B106" s="10">
        <v>20.057747834456208</v>
      </c>
      <c r="C106" s="4">
        <f t="shared" si="19"/>
        <v>1042</v>
      </c>
      <c r="D106" s="10">
        <v>0</v>
      </c>
      <c r="E106" s="4">
        <v>0</v>
      </c>
      <c r="F106" s="10">
        <v>0</v>
      </c>
      <c r="G106" s="4">
        <v>0</v>
      </c>
      <c r="H106" s="10">
        <v>0</v>
      </c>
      <c r="I106" s="4">
        <v>0</v>
      </c>
      <c r="J106" s="10">
        <v>100</v>
      </c>
      <c r="K106" s="4">
        <v>1042</v>
      </c>
      <c r="L106" s="10">
        <v>0</v>
      </c>
      <c r="M106" s="4">
        <v>0</v>
      </c>
      <c r="N106" s="10">
        <v>0</v>
      </c>
      <c r="O106" s="4">
        <v>0</v>
      </c>
      <c r="P106" s="10">
        <v>0</v>
      </c>
      <c r="Q106" s="4">
        <v>0</v>
      </c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</row>
    <row r="107" spans="1:69" x14ac:dyDescent="0.25">
      <c r="A107" s="16" t="s">
        <v>52</v>
      </c>
      <c r="B107" s="10">
        <v>30.644850818094323</v>
      </c>
      <c r="C107" s="4">
        <f t="shared" si="19"/>
        <v>1592</v>
      </c>
      <c r="D107" s="10">
        <v>0</v>
      </c>
      <c r="E107" s="4">
        <v>0</v>
      </c>
      <c r="F107" s="10">
        <v>0</v>
      </c>
      <c r="G107" s="4">
        <v>0</v>
      </c>
      <c r="H107" s="10">
        <v>0</v>
      </c>
      <c r="I107" s="4">
        <v>0</v>
      </c>
      <c r="J107" s="10">
        <v>0</v>
      </c>
      <c r="K107" s="4">
        <v>0</v>
      </c>
      <c r="L107" s="10">
        <v>100</v>
      </c>
      <c r="M107" s="4">
        <v>1592</v>
      </c>
      <c r="N107" s="10">
        <v>0</v>
      </c>
      <c r="O107" s="4">
        <v>0</v>
      </c>
      <c r="P107" s="10">
        <v>0</v>
      </c>
      <c r="Q107" s="4">
        <v>0</v>
      </c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</row>
    <row r="108" spans="1:69" x14ac:dyDescent="0.25">
      <c r="A108" s="16" t="s">
        <v>53</v>
      </c>
      <c r="B108" s="10">
        <v>32.39653512993263</v>
      </c>
      <c r="C108" s="4">
        <f t="shared" si="19"/>
        <v>1683</v>
      </c>
      <c r="D108" s="10">
        <v>0</v>
      </c>
      <c r="E108" s="4">
        <v>0</v>
      </c>
      <c r="F108" s="10">
        <v>0</v>
      </c>
      <c r="G108" s="4">
        <v>0</v>
      </c>
      <c r="H108" s="10">
        <v>0</v>
      </c>
      <c r="I108" s="4">
        <v>0</v>
      </c>
      <c r="J108" s="10">
        <v>0</v>
      </c>
      <c r="K108" s="4">
        <v>0</v>
      </c>
      <c r="L108" s="10">
        <v>0</v>
      </c>
      <c r="M108" s="4">
        <v>0</v>
      </c>
      <c r="N108" s="10">
        <v>100</v>
      </c>
      <c r="O108" s="4">
        <v>1683</v>
      </c>
      <c r="P108" s="10">
        <v>0</v>
      </c>
      <c r="Q108" s="4">
        <v>0</v>
      </c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</row>
    <row r="109" spans="1:69" x14ac:dyDescent="0.25">
      <c r="A109" s="14"/>
      <c r="B109" s="10" t="s">
        <v>74</v>
      </c>
      <c r="C109" s="4">
        <f t="shared" si="19"/>
        <v>5195</v>
      </c>
      <c r="D109" s="10" t="s">
        <v>74</v>
      </c>
      <c r="E109" s="4">
        <f t="shared" ref="D109:Q109" si="30">SUM(E103,E104,E105,E106,E107,E108)</f>
        <v>32</v>
      </c>
      <c r="F109" s="10" t="s">
        <v>74</v>
      </c>
      <c r="G109" s="4">
        <f t="shared" si="30"/>
        <v>241</v>
      </c>
      <c r="H109" s="10" t="s">
        <v>74</v>
      </c>
      <c r="I109" s="4">
        <f t="shared" si="30"/>
        <v>605</v>
      </c>
      <c r="J109" s="10" t="s">
        <v>74</v>
      </c>
      <c r="K109" s="4">
        <f t="shared" ref="J109:K109" si="31">SUM(K103,K104,K105,K106,K107,K108)</f>
        <v>1042</v>
      </c>
      <c r="L109" s="10" t="s">
        <v>74</v>
      </c>
      <c r="M109" s="4">
        <f t="shared" si="30"/>
        <v>1592</v>
      </c>
      <c r="N109" s="10" t="s">
        <v>74</v>
      </c>
      <c r="O109" s="4">
        <f t="shared" si="30"/>
        <v>1683</v>
      </c>
      <c r="P109" s="10" t="s">
        <v>74</v>
      </c>
      <c r="Q109" s="4">
        <f t="shared" si="30"/>
        <v>0</v>
      </c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</row>
    <row r="110" spans="1:69" x14ac:dyDescent="0.25">
      <c r="A110" s="14"/>
      <c r="B110" s="3"/>
      <c r="C110" s="4"/>
      <c r="D110" s="3"/>
      <c r="E110" s="4"/>
      <c r="F110" s="3"/>
      <c r="G110" s="4"/>
      <c r="H110" s="3"/>
      <c r="I110" s="4"/>
      <c r="J110" s="3"/>
      <c r="K110" s="4"/>
      <c r="L110" s="3"/>
      <c r="M110" s="4"/>
      <c r="N110" s="3"/>
      <c r="O110" s="4"/>
      <c r="P110" s="3"/>
      <c r="Q110" s="4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</row>
    <row r="111" spans="1:69" ht="30" x14ac:dyDescent="0.25">
      <c r="A111" s="15" t="s">
        <v>54</v>
      </c>
      <c r="B111" s="8" t="s">
        <v>2</v>
      </c>
      <c r="C111" s="9" t="s">
        <v>3</v>
      </c>
      <c r="D111" s="8" t="s">
        <v>2</v>
      </c>
      <c r="E111" s="9" t="s">
        <v>3</v>
      </c>
      <c r="F111" s="8" t="s">
        <v>2</v>
      </c>
      <c r="G111" s="9" t="s">
        <v>3</v>
      </c>
      <c r="H111" s="8" t="s">
        <v>2</v>
      </c>
      <c r="I111" s="9" t="s">
        <v>3</v>
      </c>
      <c r="J111" s="8" t="s">
        <v>2</v>
      </c>
      <c r="K111" s="9" t="s">
        <v>3</v>
      </c>
      <c r="L111" s="8" t="s">
        <v>2</v>
      </c>
      <c r="M111" s="9" t="s">
        <v>3</v>
      </c>
      <c r="N111" s="8" t="s">
        <v>2</v>
      </c>
      <c r="O111" s="9" t="s">
        <v>3</v>
      </c>
      <c r="P111" s="8" t="s">
        <v>2</v>
      </c>
      <c r="Q111" s="9" t="s">
        <v>3</v>
      </c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</row>
    <row r="112" spans="1:69" ht="30" x14ac:dyDescent="0.25">
      <c r="A112" s="16" t="s">
        <v>55</v>
      </c>
      <c r="B112" s="10">
        <v>11.312741312741313</v>
      </c>
      <c r="C112" s="4">
        <f t="shared" si="19"/>
        <v>586</v>
      </c>
      <c r="D112" s="10">
        <v>9.3800000000000008</v>
      </c>
      <c r="E112" s="4">
        <v>3</v>
      </c>
      <c r="F112" s="10">
        <v>14.94</v>
      </c>
      <c r="G112" s="4">
        <v>36</v>
      </c>
      <c r="H112" s="10">
        <v>12.58</v>
      </c>
      <c r="I112" s="4">
        <v>76</v>
      </c>
      <c r="J112" s="10">
        <v>12.02</v>
      </c>
      <c r="K112" s="4">
        <v>125</v>
      </c>
      <c r="L112" s="10">
        <v>10.039999999999999</v>
      </c>
      <c r="M112" s="4">
        <v>159</v>
      </c>
      <c r="N112" s="10">
        <v>11.08</v>
      </c>
      <c r="O112" s="4">
        <v>185</v>
      </c>
      <c r="P112" s="10">
        <v>20</v>
      </c>
      <c r="Q112" s="4">
        <v>2</v>
      </c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</row>
    <row r="113" spans="1:69" x14ac:dyDescent="0.25">
      <c r="A113" s="16" t="s">
        <v>56</v>
      </c>
      <c r="B113" s="10">
        <v>9.1119691119691115</v>
      </c>
      <c r="C113" s="4">
        <f t="shared" si="19"/>
        <v>472</v>
      </c>
      <c r="D113" s="10">
        <v>18.75</v>
      </c>
      <c r="E113" s="4">
        <v>6</v>
      </c>
      <c r="F113" s="10">
        <v>8.7100000000000009</v>
      </c>
      <c r="G113" s="4">
        <v>21</v>
      </c>
      <c r="H113" s="10">
        <v>9.11</v>
      </c>
      <c r="I113" s="4">
        <v>55</v>
      </c>
      <c r="J113" s="10">
        <v>9.33</v>
      </c>
      <c r="K113" s="4">
        <v>97</v>
      </c>
      <c r="L113" s="10">
        <v>8.27</v>
      </c>
      <c r="M113" s="4">
        <v>131</v>
      </c>
      <c r="N113" s="10">
        <v>9.65</v>
      </c>
      <c r="O113" s="4">
        <v>161</v>
      </c>
      <c r="P113" s="10">
        <v>10</v>
      </c>
      <c r="Q113" s="4">
        <v>1</v>
      </c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</row>
    <row r="114" spans="1:69" ht="30" x14ac:dyDescent="0.25">
      <c r="A114" s="16" t="s">
        <v>57</v>
      </c>
      <c r="B114" s="10">
        <v>20.366795366795369</v>
      </c>
      <c r="C114" s="4">
        <f t="shared" si="19"/>
        <v>1055</v>
      </c>
      <c r="D114" s="10">
        <v>18.75</v>
      </c>
      <c r="E114" s="4">
        <v>6</v>
      </c>
      <c r="F114" s="10">
        <v>15.35</v>
      </c>
      <c r="G114" s="4">
        <v>37</v>
      </c>
      <c r="H114" s="10">
        <v>23.84</v>
      </c>
      <c r="I114" s="4">
        <v>144</v>
      </c>
      <c r="J114" s="10">
        <v>20.29</v>
      </c>
      <c r="K114" s="4">
        <v>211</v>
      </c>
      <c r="L114" s="10">
        <v>17.36</v>
      </c>
      <c r="M114" s="4">
        <v>275</v>
      </c>
      <c r="N114" s="10">
        <v>22.89</v>
      </c>
      <c r="O114" s="4">
        <v>382</v>
      </c>
      <c r="P114" s="10">
        <v>0</v>
      </c>
      <c r="Q114" s="4">
        <v>0</v>
      </c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</row>
    <row r="115" spans="1:69" x14ac:dyDescent="0.25">
      <c r="A115" s="16" t="s">
        <v>58</v>
      </c>
      <c r="B115" s="10">
        <v>14.749034749034747</v>
      </c>
      <c r="C115" s="4">
        <f t="shared" si="19"/>
        <v>764</v>
      </c>
      <c r="D115" s="10">
        <v>12.5</v>
      </c>
      <c r="E115" s="4">
        <v>4</v>
      </c>
      <c r="F115" s="10">
        <v>16.600000000000001</v>
      </c>
      <c r="G115" s="4">
        <v>40</v>
      </c>
      <c r="H115" s="10">
        <v>12.09</v>
      </c>
      <c r="I115" s="4">
        <v>73</v>
      </c>
      <c r="J115" s="10">
        <v>12.98</v>
      </c>
      <c r="K115" s="4">
        <v>135</v>
      </c>
      <c r="L115" s="10">
        <v>14.84</v>
      </c>
      <c r="M115" s="4">
        <v>235</v>
      </c>
      <c r="N115" s="10">
        <v>16.54</v>
      </c>
      <c r="O115" s="4">
        <v>276</v>
      </c>
      <c r="P115" s="10">
        <v>10</v>
      </c>
      <c r="Q115" s="4">
        <v>1</v>
      </c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</row>
    <row r="116" spans="1:69" x14ac:dyDescent="0.25">
      <c r="A116" s="16" t="s">
        <v>59</v>
      </c>
      <c r="B116" s="10">
        <v>11.563706563706564</v>
      </c>
      <c r="C116" s="4">
        <f t="shared" si="19"/>
        <v>599</v>
      </c>
      <c r="D116" s="10">
        <v>12.5</v>
      </c>
      <c r="E116" s="4">
        <v>4</v>
      </c>
      <c r="F116" s="10">
        <v>12.03</v>
      </c>
      <c r="G116" s="4">
        <v>29</v>
      </c>
      <c r="H116" s="10">
        <v>6.79</v>
      </c>
      <c r="I116" s="4">
        <v>41</v>
      </c>
      <c r="J116" s="10">
        <v>10</v>
      </c>
      <c r="K116" s="4">
        <v>104</v>
      </c>
      <c r="L116" s="10">
        <v>15.15</v>
      </c>
      <c r="M116" s="4">
        <v>240</v>
      </c>
      <c r="N116" s="10">
        <v>10.72</v>
      </c>
      <c r="O116" s="4">
        <v>179</v>
      </c>
      <c r="P116" s="10">
        <v>20</v>
      </c>
      <c r="Q116" s="4">
        <v>2</v>
      </c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</row>
    <row r="117" spans="1:69" x14ac:dyDescent="0.25">
      <c r="A117" s="16" t="s">
        <v>60</v>
      </c>
      <c r="B117" s="10">
        <v>8.7065637065637063</v>
      </c>
      <c r="C117" s="4">
        <f t="shared" si="19"/>
        <v>451</v>
      </c>
      <c r="D117" s="10">
        <v>12.5</v>
      </c>
      <c r="E117" s="4">
        <v>4</v>
      </c>
      <c r="F117" s="10">
        <v>9.1300000000000008</v>
      </c>
      <c r="G117" s="4">
        <v>22</v>
      </c>
      <c r="H117" s="10">
        <v>9.93</v>
      </c>
      <c r="I117" s="4">
        <v>60</v>
      </c>
      <c r="J117" s="10">
        <v>10.38</v>
      </c>
      <c r="K117" s="4">
        <v>108</v>
      </c>
      <c r="L117" s="10">
        <v>9.2200000000000006</v>
      </c>
      <c r="M117" s="4">
        <v>146</v>
      </c>
      <c r="N117" s="10">
        <v>6.59</v>
      </c>
      <c r="O117" s="4">
        <v>110</v>
      </c>
      <c r="P117" s="10">
        <v>10</v>
      </c>
      <c r="Q117" s="4">
        <v>1</v>
      </c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</row>
    <row r="118" spans="1:69" x14ac:dyDescent="0.25">
      <c r="A118" s="16" t="s">
        <v>61</v>
      </c>
      <c r="B118" s="10">
        <v>8.1660231660231659</v>
      </c>
      <c r="C118" s="4">
        <f t="shared" si="19"/>
        <v>423</v>
      </c>
      <c r="D118" s="10">
        <v>6.25</v>
      </c>
      <c r="E118" s="4">
        <v>2</v>
      </c>
      <c r="F118" s="10">
        <v>8.7100000000000009</v>
      </c>
      <c r="G118" s="4">
        <v>21</v>
      </c>
      <c r="H118" s="10">
        <v>7.28</v>
      </c>
      <c r="I118" s="4">
        <v>44</v>
      </c>
      <c r="J118" s="10">
        <v>9.0399999999999991</v>
      </c>
      <c r="K118" s="4">
        <v>94</v>
      </c>
      <c r="L118" s="10">
        <v>8.7799999999999994</v>
      </c>
      <c r="M118" s="4">
        <v>139</v>
      </c>
      <c r="N118" s="10">
        <v>7.37</v>
      </c>
      <c r="O118" s="4">
        <v>123</v>
      </c>
      <c r="P118" s="10">
        <v>0</v>
      </c>
      <c r="Q118" s="4">
        <v>0</v>
      </c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</row>
    <row r="119" spans="1:69" x14ac:dyDescent="0.25">
      <c r="A119" s="16" t="s">
        <v>62</v>
      </c>
      <c r="B119" s="10">
        <v>6.814671814671815</v>
      </c>
      <c r="C119" s="4">
        <f t="shared" si="19"/>
        <v>353</v>
      </c>
      <c r="D119" s="10">
        <v>3.13</v>
      </c>
      <c r="E119" s="4">
        <v>1</v>
      </c>
      <c r="F119" s="10">
        <v>8.7100000000000009</v>
      </c>
      <c r="G119" s="4">
        <v>21</v>
      </c>
      <c r="H119" s="10">
        <v>6.95</v>
      </c>
      <c r="I119" s="4">
        <v>42</v>
      </c>
      <c r="J119" s="10">
        <v>5.96</v>
      </c>
      <c r="K119" s="4">
        <v>62</v>
      </c>
      <c r="L119" s="10">
        <v>6.88</v>
      </c>
      <c r="M119" s="4">
        <v>109</v>
      </c>
      <c r="N119" s="10">
        <v>7.01</v>
      </c>
      <c r="O119" s="4">
        <v>117</v>
      </c>
      <c r="P119" s="10">
        <v>10</v>
      </c>
      <c r="Q119" s="4">
        <v>1</v>
      </c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</row>
    <row r="120" spans="1:69" x14ac:dyDescent="0.25">
      <c r="A120" s="16" t="s">
        <v>63</v>
      </c>
      <c r="B120" s="10">
        <v>6.602316602316602</v>
      </c>
      <c r="C120" s="4">
        <f t="shared" si="19"/>
        <v>342</v>
      </c>
      <c r="D120" s="10">
        <v>6.25</v>
      </c>
      <c r="E120" s="4">
        <v>2</v>
      </c>
      <c r="F120" s="10">
        <v>2.4900000000000002</v>
      </c>
      <c r="G120" s="4">
        <v>6</v>
      </c>
      <c r="H120" s="10">
        <v>9.6</v>
      </c>
      <c r="I120" s="4">
        <v>58</v>
      </c>
      <c r="J120" s="10">
        <v>7.69</v>
      </c>
      <c r="K120" s="4">
        <v>80</v>
      </c>
      <c r="L120" s="10">
        <v>6.88</v>
      </c>
      <c r="M120" s="4">
        <v>109</v>
      </c>
      <c r="N120" s="10">
        <v>5.15</v>
      </c>
      <c r="O120" s="4">
        <v>86</v>
      </c>
      <c r="P120" s="10">
        <v>10</v>
      </c>
      <c r="Q120" s="4">
        <v>1</v>
      </c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</row>
    <row r="121" spans="1:69" x14ac:dyDescent="0.25">
      <c r="A121" s="16" t="s">
        <v>64</v>
      </c>
      <c r="B121" s="10">
        <v>2.6061776061776061</v>
      </c>
      <c r="C121" s="4">
        <f t="shared" si="19"/>
        <v>135</v>
      </c>
      <c r="D121" s="10">
        <v>0</v>
      </c>
      <c r="E121" s="4">
        <v>0</v>
      </c>
      <c r="F121" s="10">
        <v>3.32</v>
      </c>
      <c r="G121" s="4">
        <v>8</v>
      </c>
      <c r="H121" s="10">
        <v>1.82</v>
      </c>
      <c r="I121" s="4">
        <v>11</v>
      </c>
      <c r="J121" s="10">
        <v>2.31</v>
      </c>
      <c r="K121" s="4">
        <v>24</v>
      </c>
      <c r="L121" s="10">
        <v>2.59</v>
      </c>
      <c r="M121" s="4">
        <v>41</v>
      </c>
      <c r="N121" s="10">
        <v>3</v>
      </c>
      <c r="O121" s="4">
        <v>50</v>
      </c>
      <c r="P121" s="10">
        <v>10</v>
      </c>
      <c r="Q121" s="4">
        <v>1</v>
      </c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</row>
    <row r="122" spans="1:69" ht="15.75" thickBot="1" x14ac:dyDescent="0.3">
      <c r="A122" s="18"/>
      <c r="B122" s="27" t="s">
        <v>74</v>
      </c>
      <c r="C122" s="21">
        <f t="shared" si="19"/>
        <v>5180</v>
      </c>
      <c r="D122" s="27" t="s">
        <v>74</v>
      </c>
      <c r="E122" s="11">
        <f t="shared" ref="D122:Q122" si="32">SUM(E112,E113,E114,E115,E116,E117,E118,E119,E120,E121)</f>
        <v>32</v>
      </c>
      <c r="F122" s="27" t="s">
        <v>74</v>
      </c>
      <c r="G122" s="11">
        <f t="shared" si="32"/>
        <v>241</v>
      </c>
      <c r="H122" s="27" t="s">
        <v>74</v>
      </c>
      <c r="I122" s="11">
        <f t="shared" si="32"/>
        <v>604</v>
      </c>
      <c r="J122" s="27" t="s">
        <v>74</v>
      </c>
      <c r="K122" s="11">
        <f t="shared" ref="J122:K122" si="33">SUM(K112,K113,K114,K115,K116,K117,K118,K119,K120,K121)</f>
        <v>1040</v>
      </c>
      <c r="L122" s="27" t="s">
        <v>74</v>
      </c>
      <c r="M122" s="11">
        <f t="shared" si="32"/>
        <v>1584</v>
      </c>
      <c r="N122" s="27" t="s">
        <v>74</v>
      </c>
      <c r="O122" s="11">
        <f t="shared" si="32"/>
        <v>1669</v>
      </c>
      <c r="P122" s="27" t="s">
        <v>74</v>
      </c>
      <c r="Q122" s="11">
        <f t="shared" si="32"/>
        <v>10</v>
      </c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</row>
  </sheetData>
  <mergeCells count="8">
    <mergeCell ref="L1:M1"/>
    <mergeCell ref="N1:O1"/>
    <mergeCell ref="P1:Q1"/>
    <mergeCell ref="J1:K1"/>
    <mergeCell ref="B1:C1"/>
    <mergeCell ref="D1:E1"/>
    <mergeCell ref="F1:G1"/>
    <mergeCell ref="H1:I1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Feuil1</vt:lpstr>
      <vt:lpstr>Feuil2</vt:lpstr>
      <vt:lpstr>Feuil3</vt:lpstr>
      <vt:lpstr>Feuil1!Impression_des_titres</vt:lpstr>
      <vt:lpstr>Feuil1!Zone_d_impression</vt:lpstr>
    </vt:vector>
  </TitlesOfParts>
  <Company>MAIRIE D'ANTONY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SANNIER Alexis</dc:creator>
  <cp:lastModifiedBy>SANNIER Alexis</cp:lastModifiedBy>
  <cp:lastPrinted>2019-11-21T14:34:07Z</cp:lastPrinted>
  <dcterms:created xsi:type="dcterms:W3CDTF">2019-11-20T15:00:06Z</dcterms:created>
  <dcterms:modified xsi:type="dcterms:W3CDTF">2019-12-05T09:20:34Z</dcterms:modified>
</cp:coreProperties>
</file>